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d.docs.live.net/6f9770e905b32528/Moore Stephens/02- Missions/2020/03- ITIE Togo/01- ITIE 2018 ^0 2019/Exercice 2019/03- Reporting/Summary data 2018/"/>
    </mc:Choice>
  </mc:AlternateContent>
  <xr:revisionPtr revIDLastSave="111" documentId="13_ncr:1_{7973DD8F-8F50-4B6F-84EC-25EE6B7F00A4}" xr6:coauthVersionLast="47" xr6:coauthVersionMax="47" xr10:uidLastSave="{37DCDED9-BFC5-401C-970E-C9524C8A6108}"/>
  <bookViews>
    <workbookView xWindow="-120" yWindow="-120" windowWidth="24240" windowHeight="13140" tabRatio="865" firstSheet="1" activeTab="2" xr2:uid="{00000000-000D-0000-FFFF-FFFF00000000}"/>
  </bookViews>
  <sheets>
    <sheet name="Introduction" sheetId="13" r:id="rId1"/>
    <sheet name="Partie 1 - Présentation" sheetId="9" r:id="rId2"/>
    <sheet name="Partie 2 - Liste de pointage" sheetId="8" r:id="rId3"/>
    <sheet name="Partie 3 - Entités déclarantes" sheetId="12" r:id="rId4"/>
    <sheet name="Partie 4 - Recettes de l’État" sheetId="4" r:id="rId5"/>
    <sheet name="Partie 5 - Données d’entreprise" sheetId="11" r:id="rId6"/>
    <sheet name="Listes" sheetId="10" state="hidden" r:id="rId7"/>
  </sheets>
  <externalReferences>
    <externalReference r:id="rId8"/>
    <externalReference r:id="rId9"/>
    <externalReference r:id="rId10"/>
  </externalReferences>
  <definedNames>
    <definedName name="Agency_type">Table15[Type d''Agence]</definedName>
    <definedName name="Commodities_list">Table5_Commodities_list[Description de produit HS av. volume]</definedName>
    <definedName name="Commodity_names">Table5_Commodities_list[Description de produit HS]</definedName>
    <definedName name="Companies_list">Companies[Nom complet de l’entreprise]</definedName>
    <definedName name="Currency_code_list">Table1_Country_codes_and_currencies[Code de devise (ISO 4217)]</definedName>
    <definedName name="GFS_list">Table6_GFS_codes_classification[Combiné]</definedName>
    <definedName name="Government_entities_list">Government_agencies[Nom complet de l’entité]</definedName>
    <definedName name="Project_phases_list">Table12[Étapes du projet]</definedName>
    <definedName name="Projectname">Companies15[Nom complet du projet]</definedName>
    <definedName name="Reporting_options_list">Table3_Reporting_options[Liste]</definedName>
    <definedName name="Revenue_stream_list">Government_revenues_table[Nom du flux de revenus]</definedName>
    <definedName name="Sector_list">Table7_sectors[Secteur (s)]</definedName>
    <definedName name="Simple_options_list">Table2_Simple_options[Liste]</definedName>
    <definedName name="Total_reconciled">Table10[Valeur de revenus]</definedName>
    <definedName name="Total_revenues">Government_revenues_table[Valeur des revenus]</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4" i="8" l="1"/>
  <c r="F183" i="8"/>
  <c r="F182" i="8"/>
  <c r="D173" i="8"/>
  <c r="D154" i="8" l="1"/>
  <c r="F147" i="8"/>
  <c r="F145" i="8"/>
  <c r="F59" i="8" l="1"/>
  <c r="B121" i="8"/>
  <c r="H4" i="8"/>
  <c r="D125" i="8" l="1"/>
  <c r="J62" i="4" l="1"/>
  <c r="I69" i="4"/>
  <c r="E23" i="9"/>
  <c r="E22" i="9"/>
  <c r="E21" i="9"/>
  <c r="J46" i="4"/>
  <c r="B23" i="4"/>
  <c r="C23" i="4"/>
  <c r="D23" i="4"/>
  <c r="E23" i="4"/>
  <c r="B24" i="4"/>
  <c r="C24" i="4"/>
  <c r="D24" i="4"/>
  <c r="E24" i="4"/>
  <c r="B25" i="4"/>
  <c r="C25" i="4"/>
  <c r="D25" i="4"/>
  <c r="E25" i="4"/>
  <c r="B26" i="4"/>
  <c r="C26" i="4"/>
  <c r="D26" i="4"/>
  <c r="E26" i="4"/>
  <c r="B27" i="4"/>
  <c r="C27" i="4"/>
  <c r="D27" i="4"/>
  <c r="E27" i="4"/>
  <c r="B28" i="4"/>
  <c r="C28" i="4"/>
  <c r="D28" i="4"/>
  <c r="E28" i="4"/>
  <c r="K258" i="11" l="1"/>
  <c r="B15" i="11"/>
  <c r="B16" i="11"/>
  <c r="B17" i="11"/>
  <c r="B18" i="11"/>
  <c r="B19" i="11"/>
  <c r="E29" i="12"/>
  <c r="E28" i="12"/>
  <c r="E27" i="12"/>
  <c r="E26" i="12"/>
  <c r="E25" i="12"/>
  <c r="E24" i="12"/>
  <c r="E23" i="12"/>
  <c r="E22" i="12"/>
  <c r="I61" i="12"/>
  <c r="I60" i="12"/>
  <c r="I59" i="12"/>
  <c r="I58" i="12"/>
  <c r="I57" i="12"/>
  <c r="I56" i="12"/>
  <c r="I55" i="12"/>
  <c r="I54" i="12"/>
  <c r="I53" i="12"/>
  <c r="I52" i="12"/>
  <c r="I51" i="12"/>
  <c r="I50" i="12"/>
  <c r="I49" i="12"/>
  <c r="I48" i="12"/>
  <c r="I47" i="12"/>
  <c r="I46" i="12"/>
  <c r="I45" i="12"/>
  <c r="I44" i="12"/>
  <c r="I43" i="12"/>
  <c r="I42" i="12"/>
  <c r="I41" i="12"/>
  <c r="I40" i="12"/>
  <c r="I260" i="11" l="1"/>
  <c r="K260" i="11" l="1"/>
  <c r="J48" i="4"/>
  <c r="J49" i="4" l="1"/>
  <c r="I48" i="4"/>
  <c r="E21" i="12" l="1"/>
  <c r="E60" i="9" l="1"/>
  <c r="E61" i="9"/>
  <c r="E59" i="9" l="1"/>
  <c r="E62" i="9"/>
  <c r="I39" i="12" l="1"/>
  <c r="N4" i="4"/>
  <c r="E4" i="12"/>
  <c r="G4" i="9"/>
  <c r="B35" i="4"/>
  <c r="C35" i="4"/>
  <c r="D35" i="4"/>
  <c r="E35" i="4"/>
  <c r="E37" i="4"/>
  <c r="D37" i="4"/>
  <c r="C37" i="4"/>
  <c r="B37" i="4"/>
  <c r="E36" i="4"/>
  <c r="D36" i="4"/>
  <c r="C36" i="4"/>
  <c r="B36" i="4"/>
  <c r="E34" i="4"/>
  <c r="D34" i="4"/>
  <c r="C34" i="4"/>
  <c r="B34" i="4"/>
  <c r="E33" i="4"/>
  <c r="D33" i="4"/>
  <c r="C33" i="4"/>
  <c r="B33" i="4"/>
  <c r="E22" i="4"/>
  <c r="D22" i="4"/>
  <c r="C22" i="4"/>
  <c r="B22" i="4"/>
  <c r="C29" i="4"/>
  <c r="C30" i="4"/>
  <c r="C31" i="4"/>
  <c r="C32" i="4"/>
  <c r="D29" i="4"/>
  <c r="D30" i="4"/>
  <c r="D31" i="4"/>
  <c r="D32" i="4"/>
  <c r="E29" i="4"/>
  <c r="E30" i="4"/>
  <c r="E31" i="4"/>
  <c r="E32" i="4"/>
  <c r="B29" i="4"/>
  <c r="B30" i="4"/>
  <c r="B31" i="4"/>
  <c r="B32" i="4"/>
  <c r="E58"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<sst xmlns="http://schemas.openxmlformats.org/spreadsheetml/2006/main" count="5157" uniqueCount="2740">
  <si>
    <t>Afghanistan</t>
  </si>
  <si>
    <t>AF</t>
  </si>
  <si>
    <t>AFG</t>
  </si>
  <si>
    <t>AX</t>
  </si>
  <si>
    <t>ALA</t>
  </si>
  <si>
    <t>Albanie</t>
  </si>
  <si>
    <t>AL</t>
  </si>
  <si>
    <t>ALB</t>
  </si>
  <si>
    <t>Algérie</t>
  </si>
  <si>
    <t>DZ</t>
  </si>
  <si>
    <t>DZA</t>
  </si>
  <si>
    <t>Samoa américaines</t>
  </si>
  <si>
    <t>AS</t>
  </si>
  <si>
    <t>ASM</t>
  </si>
  <si>
    <t>Andorre</t>
  </si>
  <si>
    <t>AD</t>
  </si>
  <si>
    <t>AND</t>
  </si>
  <si>
    <t>Angola</t>
  </si>
  <si>
    <t>AO</t>
  </si>
  <si>
    <t>AGO</t>
  </si>
  <si>
    <t>Anguilla</t>
  </si>
  <si>
    <t>AI</t>
  </si>
  <si>
    <t>AIA</t>
  </si>
  <si>
    <t>Antigua et Barbuda</t>
  </si>
  <si>
    <t>AG</t>
  </si>
  <si>
    <t>ATG</t>
  </si>
  <si>
    <t>Argentine</t>
  </si>
  <si>
    <t>AR</t>
  </si>
  <si>
    <t>ARG</t>
  </si>
  <si>
    <t>Arménie</t>
  </si>
  <si>
    <t>AM</t>
  </si>
  <si>
    <t>ARM</t>
  </si>
  <si>
    <t>Aruba</t>
  </si>
  <si>
    <t>AW</t>
  </si>
  <si>
    <t>ABW</t>
  </si>
  <si>
    <t>Australie</t>
  </si>
  <si>
    <t>AU</t>
  </si>
  <si>
    <t>AUS</t>
  </si>
  <si>
    <t>Autriche</t>
  </si>
  <si>
    <t>AT</t>
  </si>
  <si>
    <t>AUT</t>
  </si>
  <si>
    <t>Azerbaïdjan</t>
  </si>
  <si>
    <t>AZ</t>
  </si>
  <si>
    <t>AZE</t>
  </si>
  <si>
    <t>Bahamas</t>
  </si>
  <si>
    <t>BS</t>
  </si>
  <si>
    <t>BHS</t>
  </si>
  <si>
    <t>Bahreïn</t>
  </si>
  <si>
    <t>BH</t>
  </si>
  <si>
    <t>BHR</t>
  </si>
  <si>
    <t>Bangladesh</t>
  </si>
  <si>
    <t>BD</t>
  </si>
  <si>
    <t>BGD</t>
  </si>
  <si>
    <t>Barbade</t>
  </si>
  <si>
    <t>BB</t>
  </si>
  <si>
    <t>BRB</t>
  </si>
  <si>
    <t>Belarus</t>
  </si>
  <si>
    <t>BY</t>
  </si>
  <si>
    <t>BLR</t>
  </si>
  <si>
    <t>Belgique</t>
  </si>
  <si>
    <t>BE</t>
  </si>
  <si>
    <t>BEL</t>
  </si>
  <si>
    <t>Belize</t>
  </si>
  <si>
    <t>BZ</t>
  </si>
  <si>
    <t>BLZ</t>
  </si>
  <si>
    <t>Bénin</t>
  </si>
  <si>
    <t>BJ</t>
  </si>
  <si>
    <t>BEN</t>
  </si>
  <si>
    <t>Bermudes</t>
  </si>
  <si>
    <t>BM</t>
  </si>
  <si>
    <t>BMU</t>
  </si>
  <si>
    <t>Bhoutan</t>
  </si>
  <si>
    <t>BT</t>
  </si>
  <si>
    <t>BTN</t>
  </si>
  <si>
    <t>Bolivie</t>
  </si>
  <si>
    <t>BO</t>
  </si>
  <si>
    <t>BOL</t>
  </si>
  <si>
    <t>Bosnie-Herzégovine</t>
  </si>
  <si>
    <t>BA</t>
  </si>
  <si>
    <t>BIH</t>
  </si>
  <si>
    <t>Botswana</t>
  </si>
  <si>
    <t>BW</t>
  </si>
  <si>
    <t>BWA</t>
  </si>
  <si>
    <t>Brésil</t>
  </si>
  <si>
    <t>BR</t>
  </si>
  <si>
    <t>BRA</t>
  </si>
  <si>
    <t>Îles Vierges britanniques</t>
  </si>
  <si>
    <t>VG</t>
  </si>
  <si>
    <t>VGB</t>
  </si>
  <si>
    <t>Territoire britannique de l’océan Indien</t>
  </si>
  <si>
    <t>IO</t>
  </si>
  <si>
    <t>IOT</t>
  </si>
  <si>
    <t>BN</t>
  </si>
  <si>
    <t>BRN</t>
  </si>
  <si>
    <t>Bulgarie</t>
  </si>
  <si>
    <t>BG</t>
  </si>
  <si>
    <t>BGR</t>
  </si>
  <si>
    <t>Burkina Faso</t>
  </si>
  <si>
    <t>BF</t>
  </si>
  <si>
    <t>BFA</t>
  </si>
  <si>
    <t>Burundi</t>
  </si>
  <si>
    <t>BI</t>
  </si>
  <si>
    <t>BDI</t>
  </si>
  <si>
    <t>Cambodge</t>
  </si>
  <si>
    <t>KH</t>
  </si>
  <si>
    <t>KHM</t>
  </si>
  <si>
    <t>Cameroun</t>
  </si>
  <si>
    <t>CM</t>
  </si>
  <si>
    <t>CMR</t>
  </si>
  <si>
    <t>Canada</t>
  </si>
  <si>
    <t>CA</t>
  </si>
  <si>
    <t>CAN</t>
  </si>
  <si>
    <t>Cap Vert</t>
  </si>
  <si>
    <t>CV</t>
  </si>
  <si>
    <t>CPV</t>
  </si>
  <si>
    <t>Îles Salomon</t>
  </si>
  <si>
    <t>KY</t>
  </si>
  <si>
    <t>CYM</t>
  </si>
  <si>
    <t>République centrafricaine</t>
  </si>
  <si>
    <t>CF</t>
  </si>
  <si>
    <t>CAF</t>
  </si>
  <si>
    <t>Tchad</t>
  </si>
  <si>
    <t>TD</t>
  </si>
  <si>
    <t>TCD</t>
  </si>
  <si>
    <t>Chili</t>
  </si>
  <si>
    <t>CL</t>
  </si>
  <si>
    <t>CHL</t>
  </si>
  <si>
    <t>Chine</t>
  </si>
  <si>
    <t>CN</t>
  </si>
  <si>
    <t>CHN</t>
  </si>
  <si>
    <t>HK</t>
  </si>
  <si>
    <t>HKG</t>
  </si>
  <si>
    <t>MO</t>
  </si>
  <si>
    <t>MAC</t>
  </si>
  <si>
    <t>Île de Noël</t>
  </si>
  <si>
    <t>CX</t>
  </si>
  <si>
    <t>CXR</t>
  </si>
  <si>
    <t>Îles Keeling</t>
  </si>
  <si>
    <t>CC</t>
  </si>
  <si>
    <t>CCK</t>
  </si>
  <si>
    <t>Colombie</t>
  </si>
  <si>
    <t>CO</t>
  </si>
  <si>
    <t>COL</t>
  </si>
  <si>
    <t>Comores</t>
  </si>
  <si>
    <t>KM</t>
  </si>
  <si>
    <t>COM</t>
  </si>
  <si>
    <t>CG</t>
  </si>
  <si>
    <t>COG</t>
  </si>
  <si>
    <t>CD</t>
  </si>
  <si>
    <t>COD</t>
  </si>
  <si>
    <t>Costa Rica</t>
  </si>
  <si>
    <t>CR</t>
  </si>
  <si>
    <t>CRI</t>
  </si>
  <si>
    <t>CI</t>
  </si>
  <si>
    <t>CIV</t>
  </si>
  <si>
    <t>Croatie</t>
  </si>
  <si>
    <t>HR</t>
  </si>
  <si>
    <t>HRV</t>
  </si>
  <si>
    <t>Cuba</t>
  </si>
  <si>
    <t>CU</t>
  </si>
  <si>
    <t>CUB</t>
  </si>
  <si>
    <t>Chypre</t>
  </si>
  <si>
    <t>CY</t>
  </si>
  <si>
    <t>CYP</t>
  </si>
  <si>
    <t>République tchèque</t>
  </si>
  <si>
    <t>CZ</t>
  </si>
  <si>
    <t>CZE</t>
  </si>
  <si>
    <t>Danemark</t>
  </si>
  <si>
    <t>DK</t>
  </si>
  <si>
    <t>DNK</t>
  </si>
  <si>
    <t>Djibouti</t>
  </si>
  <si>
    <t>DJ</t>
  </si>
  <si>
    <t>DJI</t>
  </si>
  <si>
    <t>Dominique</t>
  </si>
  <si>
    <t>DM</t>
  </si>
  <si>
    <t>DMA</t>
  </si>
  <si>
    <t>République dominicaine</t>
  </si>
  <si>
    <t>DO</t>
  </si>
  <si>
    <t>DOM</t>
  </si>
  <si>
    <t>Équateur</t>
  </si>
  <si>
    <t>EC</t>
  </si>
  <si>
    <t>ECU</t>
  </si>
  <si>
    <t>Égypte</t>
  </si>
  <si>
    <t>EG</t>
  </si>
  <si>
    <t>EGY</t>
  </si>
  <si>
    <t>Salvador</t>
  </si>
  <si>
    <t>SV</t>
  </si>
  <si>
    <t>SLV</t>
  </si>
  <si>
    <t>Guinée équatoriale</t>
  </si>
  <si>
    <t>GQ</t>
  </si>
  <si>
    <t>GNQ</t>
  </si>
  <si>
    <t>Érythrée</t>
  </si>
  <si>
    <t>ER</t>
  </si>
  <si>
    <t>ERI</t>
  </si>
  <si>
    <t>Estonie</t>
  </si>
  <si>
    <t>EE</t>
  </si>
  <si>
    <t>EST</t>
  </si>
  <si>
    <t>Éthiopie</t>
  </si>
  <si>
    <t>ET</t>
  </si>
  <si>
    <t>ETH</t>
  </si>
  <si>
    <t>FK</t>
  </si>
  <si>
    <t>FLK</t>
  </si>
  <si>
    <t>FO</t>
  </si>
  <si>
    <t>FRO</t>
  </si>
  <si>
    <t>Fidji</t>
  </si>
  <si>
    <t>FJ</t>
  </si>
  <si>
    <t>FJI</t>
  </si>
  <si>
    <t>Finlande</t>
  </si>
  <si>
    <t>FI</t>
  </si>
  <si>
    <t>FIN</t>
  </si>
  <si>
    <t>France</t>
  </si>
  <si>
    <t>FR</t>
  </si>
  <si>
    <t>FRA</t>
  </si>
  <si>
    <t>Guyane française</t>
  </si>
  <si>
    <t>GF</t>
  </si>
  <si>
    <t>GUF</t>
  </si>
  <si>
    <t>Polynésie française</t>
  </si>
  <si>
    <t>PF</t>
  </si>
  <si>
    <t>PYF</t>
  </si>
  <si>
    <t>Territoires français australs</t>
  </si>
  <si>
    <t>TF</t>
  </si>
  <si>
    <t>ATF</t>
  </si>
  <si>
    <t>Gabon</t>
  </si>
  <si>
    <t>GA</t>
  </si>
  <si>
    <t>GAB</t>
  </si>
  <si>
    <t>Gambie</t>
  </si>
  <si>
    <t>GM</t>
  </si>
  <si>
    <t>GMB</t>
  </si>
  <si>
    <t>Géorgie</t>
  </si>
  <si>
    <t>GE</t>
  </si>
  <si>
    <t>GEO</t>
  </si>
  <si>
    <t>Allemagne</t>
  </si>
  <si>
    <t>DE</t>
  </si>
  <si>
    <t>DEU</t>
  </si>
  <si>
    <t>Ghana</t>
  </si>
  <si>
    <t>GH</t>
  </si>
  <si>
    <t>GHA</t>
  </si>
  <si>
    <t>Gibraltar</t>
  </si>
  <si>
    <t>GI</t>
  </si>
  <si>
    <t>GIB</t>
  </si>
  <si>
    <t>Grèce</t>
  </si>
  <si>
    <t>GR</t>
  </si>
  <si>
    <t>GRC</t>
  </si>
  <si>
    <t>Groenland</t>
  </si>
  <si>
    <t>GL</t>
  </si>
  <si>
    <t>GRL</t>
  </si>
  <si>
    <t>Grenade</t>
  </si>
  <si>
    <t>GD</t>
  </si>
  <si>
    <t>GRD</t>
  </si>
  <si>
    <t>Guadeloupe</t>
  </si>
  <si>
    <t>GP</t>
  </si>
  <si>
    <t>GLP</t>
  </si>
  <si>
    <t>Guam</t>
  </si>
  <si>
    <t>GU</t>
  </si>
  <si>
    <t>GUM</t>
  </si>
  <si>
    <t>Guatemala</t>
  </si>
  <si>
    <t>GT</t>
  </si>
  <si>
    <t>GTM</t>
  </si>
  <si>
    <t>GG</t>
  </si>
  <si>
    <t>GGY</t>
  </si>
  <si>
    <t>Guinée</t>
  </si>
  <si>
    <t>GN</t>
  </si>
  <si>
    <t>GIN</t>
  </si>
  <si>
    <t>Guinée-Bissau</t>
  </si>
  <si>
    <t>GW</t>
  </si>
  <si>
    <t>GNB</t>
  </si>
  <si>
    <t>Guyana</t>
  </si>
  <si>
    <t>GY</t>
  </si>
  <si>
    <t>GUY</t>
  </si>
  <si>
    <t>Haïti</t>
  </si>
  <si>
    <t>HT</t>
  </si>
  <si>
    <t>HTI</t>
  </si>
  <si>
    <t>Îles Heard et McDonald</t>
  </si>
  <si>
    <t>HM</t>
  </si>
  <si>
    <t>HMD</t>
  </si>
  <si>
    <t>VA</t>
  </si>
  <si>
    <t>Honduras</t>
  </si>
  <si>
    <t>HN</t>
  </si>
  <si>
    <t>HND</t>
  </si>
  <si>
    <t>Hongrie</t>
  </si>
  <si>
    <t>HU</t>
  </si>
  <si>
    <t>HUN</t>
  </si>
  <si>
    <t>Islande</t>
  </si>
  <si>
    <t>IS</t>
  </si>
  <si>
    <t>ISL</t>
  </si>
  <si>
    <t>Inde</t>
  </si>
  <si>
    <t>IN</t>
  </si>
  <si>
    <t>IND</t>
  </si>
  <si>
    <t>Indonésie</t>
  </si>
  <si>
    <t>ID</t>
  </si>
  <si>
    <t>IDN</t>
  </si>
  <si>
    <t>IR</t>
  </si>
  <si>
    <t>IRN</t>
  </si>
  <si>
    <t>Irak</t>
  </si>
  <si>
    <t>IQ</t>
  </si>
  <si>
    <t>IRQ</t>
  </si>
  <si>
    <t>Irlande</t>
  </si>
  <si>
    <t>IE</t>
  </si>
  <si>
    <t>IRL</t>
  </si>
  <si>
    <t>Île de Man</t>
  </si>
  <si>
    <t>IM</t>
  </si>
  <si>
    <t>IMN</t>
  </si>
  <si>
    <t>Israël</t>
  </si>
  <si>
    <t>IL</t>
  </si>
  <si>
    <t>ISR</t>
  </si>
  <si>
    <t>Italie</t>
  </si>
  <si>
    <t>IT</t>
  </si>
  <si>
    <t>ITA</t>
  </si>
  <si>
    <t>Jamaïque</t>
  </si>
  <si>
    <t>JM</t>
  </si>
  <si>
    <t>JAM</t>
  </si>
  <si>
    <t>Japon</t>
  </si>
  <si>
    <t>JP</t>
  </si>
  <si>
    <t>JPN</t>
  </si>
  <si>
    <t>Jersey</t>
  </si>
  <si>
    <t>JE</t>
  </si>
  <si>
    <t>JEY</t>
  </si>
  <si>
    <t>Jordanie</t>
  </si>
  <si>
    <t>JO</t>
  </si>
  <si>
    <t>JOR</t>
  </si>
  <si>
    <t>Kazakhstan</t>
  </si>
  <si>
    <t>KZ</t>
  </si>
  <si>
    <t>KAZ</t>
  </si>
  <si>
    <t>Kenya</t>
  </si>
  <si>
    <t>KE</t>
  </si>
  <si>
    <t>KEN</t>
  </si>
  <si>
    <t>Kiribati</t>
  </si>
  <si>
    <t>KI</t>
  </si>
  <si>
    <t>KIR</t>
  </si>
  <si>
    <t>Corée (du Nord)</t>
  </si>
  <si>
    <t>KP</t>
  </si>
  <si>
    <t>PRK</t>
  </si>
  <si>
    <t>Corée (du Sud)</t>
  </si>
  <si>
    <t>KR</t>
  </si>
  <si>
    <t>KOR</t>
  </si>
  <si>
    <t>KW</t>
  </si>
  <si>
    <t>KWT</t>
  </si>
  <si>
    <t>KG</t>
  </si>
  <si>
    <t>KGZ</t>
  </si>
  <si>
    <t>RPD du Laos</t>
  </si>
  <si>
    <t>LA</t>
  </si>
  <si>
    <t>LAO</t>
  </si>
  <si>
    <t>Lettonie</t>
  </si>
  <si>
    <t>LV</t>
  </si>
  <si>
    <t>LVA</t>
  </si>
  <si>
    <t>Liban</t>
  </si>
  <si>
    <t>LB</t>
  </si>
  <si>
    <t>LBN</t>
  </si>
  <si>
    <t>Lesotho</t>
  </si>
  <si>
    <t>LS</t>
  </si>
  <si>
    <t>LSO</t>
  </si>
  <si>
    <t>Libéria</t>
  </si>
  <si>
    <t>LR</t>
  </si>
  <si>
    <t>LBR</t>
  </si>
  <si>
    <t>Libye</t>
  </si>
  <si>
    <t>LY</t>
  </si>
  <si>
    <t>LBY</t>
  </si>
  <si>
    <t>Liechtenstein</t>
  </si>
  <si>
    <t>LI</t>
  </si>
  <si>
    <t>LIE</t>
  </si>
  <si>
    <t>Lituanie</t>
  </si>
  <si>
    <t>LT</t>
  </si>
  <si>
    <t>LTU</t>
  </si>
  <si>
    <t>Luxembourg</t>
  </si>
  <si>
    <t>LU</t>
  </si>
  <si>
    <t>LUX</t>
  </si>
  <si>
    <t>MK</t>
  </si>
  <si>
    <r>
      <rPr>
        <sz val="10.5"/>
        <color theme="1"/>
        <rFont val="Calibri"/>
        <family val="2"/>
      </rPr>
      <t>MKD</t>
    </r>
  </si>
  <si>
    <t>Madagascar</t>
  </si>
  <si>
    <t>MG</t>
  </si>
  <si>
    <t>MDG</t>
  </si>
  <si>
    <t>Malawi</t>
  </si>
  <si>
    <t>MW</t>
  </si>
  <si>
    <t>MWI</t>
  </si>
  <si>
    <t>Malaisie</t>
  </si>
  <si>
    <t>MY</t>
  </si>
  <si>
    <t>MYS</t>
  </si>
  <si>
    <t>Maldives</t>
  </si>
  <si>
    <t>MV</t>
  </si>
  <si>
    <t>MDV</t>
  </si>
  <si>
    <t>Mali</t>
  </si>
  <si>
    <t>ML</t>
  </si>
  <si>
    <t>MLI</t>
  </si>
  <si>
    <t>Malte</t>
  </si>
  <si>
    <t>MT</t>
  </si>
  <si>
    <t>MLT</t>
  </si>
  <si>
    <t>Îles Marshall</t>
  </si>
  <si>
    <t>MH</t>
  </si>
  <si>
    <t>MHL</t>
  </si>
  <si>
    <t>Martinique</t>
  </si>
  <si>
    <t>MQ</t>
  </si>
  <si>
    <t>MTQ</t>
  </si>
  <si>
    <t>Mauritanie</t>
  </si>
  <si>
    <t>MR</t>
  </si>
  <si>
    <t>MRT</t>
  </si>
  <si>
    <t>Maurice</t>
  </si>
  <si>
    <t>MU</t>
  </si>
  <si>
    <t>MUS</t>
  </si>
  <si>
    <t>Mayotte</t>
  </si>
  <si>
    <t>YT</t>
  </si>
  <si>
    <t>MYT</t>
  </si>
  <si>
    <t>Mexique</t>
  </si>
  <si>
    <t>MX</t>
  </si>
  <si>
    <t>MEX</t>
  </si>
  <si>
    <t>FM</t>
  </si>
  <si>
    <t>FSM</t>
  </si>
  <si>
    <t>Moldova</t>
  </si>
  <si>
    <t>MD</t>
  </si>
  <si>
    <t>MDA</t>
  </si>
  <si>
    <t>Monaco</t>
  </si>
  <si>
    <t>MC</t>
  </si>
  <si>
    <t>MCO</t>
  </si>
  <si>
    <t>Mongolie</t>
  </si>
  <si>
    <t>MN</t>
  </si>
  <si>
    <t>MNG</t>
  </si>
  <si>
    <t>ME</t>
  </si>
  <si>
    <t>MNE</t>
  </si>
  <si>
    <t>Montserrat</t>
  </si>
  <si>
    <t>MS</t>
  </si>
  <si>
    <t>MSR</t>
  </si>
  <si>
    <t>Maroc</t>
  </si>
  <si>
    <t>MA</t>
  </si>
  <si>
    <t>MAR</t>
  </si>
  <si>
    <t>Mozambique</t>
  </si>
  <si>
    <t>MZ</t>
  </si>
  <si>
    <t>MOZ</t>
  </si>
  <si>
    <t>Myanmar</t>
  </si>
  <si>
    <t>MM</t>
  </si>
  <si>
    <t>MMR</t>
  </si>
  <si>
    <t>Namibie</t>
  </si>
  <si>
    <t>NA</t>
  </si>
  <si>
    <t>NAM</t>
  </si>
  <si>
    <t>Nauru</t>
  </si>
  <si>
    <t>NR</t>
  </si>
  <si>
    <t>NRU</t>
  </si>
  <si>
    <t>Népal</t>
  </si>
  <si>
    <t>NP</t>
  </si>
  <si>
    <t>NPL</t>
  </si>
  <si>
    <t>Pays-Bas</t>
  </si>
  <si>
    <t>NL</t>
  </si>
  <si>
    <t>NLD</t>
  </si>
  <si>
    <t>Antilles néerlandaises</t>
  </si>
  <si>
    <t>AN</t>
  </si>
  <si>
    <t>ANT</t>
  </si>
  <si>
    <t>Nouvelle Calédonie</t>
  </si>
  <si>
    <t>NC</t>
  </si>
  <si>
    <t>NCL</t>
  </si>
  <si>
    <t>Nouvelle-Zélande</t>
  </si>
  <si>
    <t>NZ</t>
  </si>
  <si>
    <t>NZL</t>
  </si>
  <si>
    <t>Nicaragua</t>
  </si>
  <si>
    <t>NI</t>
  </si>
  <si>
    <t>NIC</t>
  </si>
  <si>
    <t>Niger</t>
  </si>
  <si>
    <t>NE</t>
  </si>
  <si>
    <t>NER</t>
  </si>
  <si>
    <t>Nigeria</t>
  </si>
  <si>
    <t>NG</t>
  </si>
  <si>
    <t>NGA</t>
  </si>
  <si>
    <t>Niue</t>
  </si>
  <si>
    <t>NU</t>
  </si>
  <si>
    <t>NIU</t>
  </si>
  <si>
    <t>Îles Norfolk</t>
  </si>
  <si>
    <t>NF</t>
  </si>
  <si>
    <t>NFK</t>
  </si>
  <si>
    <t>Îles Marianne septentrionales</t>
  </si>
  <si>
    <t>MP</t>
  </si>
  <si>
    <t>MNP</t>
  </si>
  <si>
    <t>Norvège</t>
  </si>
  <si>
    <t>NO</t>
  </si>
  <si>
    <t>NOR</t>
  </si>
  <si>
    <t>Oman</t>
  </si>
  <si>
    <t>OM</t>
  </si>
  <si>
    <t>OMN</t>
  </si>
  <si>
    <t>Pakistan</t>
  </si>
  <si>
    <t>PK</t>
  </si>
  <si>
    <t>PAK</t>
  </si>
  <si>
    <t>Palau</t>
  </si>
  <si>
    <t>PW</t>
  </si>
  <si>
    <t>PLW</t>
  </si>
  <si>
    <t>Territoire palestinien</t>
  </si>
  <si>
    <t>PS</t>
  </si>
  <si>
    <t>PSE</t>
  </si>
  <si>
    <t>Panama</t>
  </si>
  <si>
    <t>PA</t>
  </si>
  <si>
    <t>PAN</t>
  </si>
  <si>
    <t>Papouasie-Nouvelle-Guinée</t>
  </si>
  <si>
    <t>PG</t>
  </si>
  <si>
    <t>PNG</t>
  </si>
  <si>
    <t>Paraguay</t>
  </si>
  <si>
    <t>PY</t>
  </si>
  <si>
    <t>PRY</t>
  </si>
  <si>
    <t>Pérou</t>
  </si>
  <si>
    <t>PE</t>
  </si>
  <si>
    <t>PER</t>
  </si>
  <si>
    <t>Philippines</t>
  </si>
  <si>
    <t>PH</t>
  </si>
  <si>
    <t>PHL</t>
  </si>
  <si>
    <t>Pitcairn</t>
  </si>
  <si>
    <t>PN</t>
  </si>
  <si>
    <t>PCN</t>
  </si>
  <si>
    <t>Pologne</t>
  </si>
  <si>
    <t>PL</t>
  </si>
  <si>
    <t>POL</t>
  </si>
  <si>
    <t>Portugal</t>
  </si>
  <si>
    <t>PT</t>
  </si>
  <si>
    <t>PRT</t>
  </si>
  <si>
    <t>Porto Rico</t>
  </si>
  <si>
    <t>PR</t>
  </si>
  <si>
    <t>PRI</t>
  </si>
  <si>
    <t>Qatar</t>
  </si>
  <si>
    <t>QA</t>
  </si>
  <si>
    <t>QAT</t>
  </si>
  <si>
    <t>RE</t>
  </si>
  <si>
    <t>REU</t>
  </si>
  <si>
    <t>Roumanie</t>
  </si>
  <si>
    <t>RO</t>
  </si>
  <si>
    <t>ROU</t>
  </si>
  <si>
    <t>Fédération de Russie</t>
  </si>
  <si>
    <t>RU</t>
  </si>
  <si>
    <t>RUS</t>
  </si>
  <si>
    <t>Rwanda</t>
  </si>
  <si>
    <t>RW</t>
  </si>
  <si>
    <t>RWA</t>
  </si>
  <si>
    <t>BL</t>
  </si>
  <si>
    <t>BLM</t>
  </si>
  <si>
    <t>Saint Hélène</t>
  </si>
  <si>
    <t>SH</t>
  </si>
  <si>
    <t>SHN</t>
  </si>
  <si>
    <t>Saint Kitts et Nevis</t>
  </si>
  <si>
    <t>KN</t>
  </si>
  <si>
    <t>KNA</t>
  </si>
  <si>
    <t>Sainte Lucie</t>
  </si>
  <si>
    <t>LC</t>
  </si>
  <si>
    <t>LCA</t>
  </si>
  <si>
    <t>MF</t>
  </si>
  <si>
    <t>MAF</t>
  </si>
  <si>
    <t>Saint Pierre et Miquelon</t>
  </si>
  <si>
    <t>PM</t>
  </si>
  <si>
    <t>SPM</t>
  </si>
  <si>
    <t>VC</t>
  </si>
  <si>
    <t>VCT</t>
  </si>
  <si>
    <t>Samoa</t>
  </si>
  <si>
    <t>WS</t>
  </si>
  <si>
    <t>WSM</t>
  </si>
  <si>
    <t>Saint Marin</t>
  </si>
  <si>
    <t>SM</t>
  </si>
  <si>
    <t>SMR</t>
  </si>
  <si>
    <t>Sao Tomé-et-Principe</t>
  </si>
  <si>
    <t>ST</t>
  </si>
  <si>
    <t>STP</t>
  </si>
  <si>
    <t>Arabie saoudite</t>
  </si>
  <si>
    <t>SA</t>
  </si>
  <si>
    <t>SAU</t>
  </si>
  <si>
    <t>Sénégal</t>
  </si>
  <si>
    <t>SN</t>
  </si>
  <si>
    <t>SEN</t>
  </si>
  <si>
    <t>Serbie</t>
  </si>
  <si>
    <t>RS</t>
  </si>
  <si>
    <t>SRB</t>
  </si>
  <si>
    <t>Seychelles</t>
  </si>
  <si>
    <t>SC</t>
  </si>
  <si>
    <t>SYC</t>
  </si>
  <si>
    <t>Sierra Leone</t>
  </si>
  <si>
    <t>SL</t>
  </si>
  <si>
    <t>SLE</t>
  </si>
  <si>
    <t>Singapour</t>
  </si>
  <si>
    <t>SG</t>
  </si>
  <si>
    <t>SGP</t>
  </si>
  <si>
    <t>Slovaquie</t>
  </si>
  <si>
    <t>SK</t>
  </si>
  <si>
    <t>SVK</t>
  </si>
  <si>
    <t>Slovénie</t>
  </si>
  <si>
    <t>SI</t>
  </si>
  <si>
    <t>SVN</t>
  </si>
  <si>
    <t>Îles Salomon</t>
  </si>
  <si>
    <t>SB</t>
  </si>
  <si>
    <t>SLB</t>
  </si>
  <si>
    <t>Somalie</t>
  </si>
  <si>
    <t>SO</t>
  </si>
  <si>
    <t>SOM</t>
  </si>
  <si>
    <t>Afrique du Sud</t>
  </si>
  <si>
    <t>ZA</t>
  </si>
  <si>
    <t>ZAF</t>
  </si>
  <si>
    <t>Géorgie du Sud et les Îles Sandwich du Sud</t>
  </si>
  <si>
    <t>GS</t>
  </si>
  <si>
    <t>SGS</t>
  </si>
  <si>
    <t>Soudan du Sud</t>
  </si>
  <si>
    <t>SS</t>
  </si>
  <si>
    <t>SSD</t>
  </si>
  <si>
    <t>Espagne</t>
  </si>
  <si>
    <t>ES</t>
  </si>
  <si>
    <t>ESP</t>
  </si>
  <si>
    <t>Sri Lanka</t>
  </si>
  <si>
    <t>LK</t>
  </si>
  <si>
    <t>LKA</t>
  </si>
  <si>
    <t>Soudan</t>
  </si>
  <si>
    <t>SD</t>
  </si>
  <si>
    <t>SDN</t>
  </si>
  <si>
    <t>Suriname</t>
  </si>
  <si>
    <t>SR</t>
  </si>
  <si>
    <t>SUR</t>
  </si>
  <si>
    <t>Îles Svalbard et Jan Mayen</t>
  </si>
  <si>
    <t>SJ</t>
  </si>
  <si>
    <t>SJM</t>
  </si>
  <si>
    <t>SZ</t>
  </si>
  <si>
    <t>SWZ</t>
  </si>
  <si>
    <t>Suède</t>
  </si>
  <si>
    <t>SE</t>
  </si>
  <si>
    <t>SWE</t>
  </si>
  <si>
    <t>Suisse</t>
  </si>
  <si>
    <t>CH</t>
  </si>
  <si>
    <t>CHE</t>
  </si>
  <si>
    <t>SY</t>
  </si>
  <si>
    <t>SYR</t>
  </si>
  <si>
    <t>TW</t>
  </si>
  <si>
    <t>TWN</t>
  </si>
  <si>
    <t>Tadjikistan</t>
  </si>
  <si>
    <t>TJ</t>
  </si>
  <si>
    <t>TJK</t>
  </si>
  <si>
    <t>TZ</t>
  </si>
  <si>
    <t>TZA</t>
  </si>
  <si>
    <t>Thaïlande</t>
  </si>
  <si>
    <t>TH</t>
  </si>
  <si>
    <t>THA</t>
  </si>
  <si>
    <t>Timor-Leste</t>
  </si>
  <si>
    <t>TL</t>
  </si>
  <si>
    <t>TLS</t>
  </si>
  <si>
    <t>Togo</t>
  </si>
  <si>
    <t>TG</t>
  </si>
  <si>
    <t>TGO</t>
  </si>
  <si>
    <t>Tokelau</t>
  </si>
  <si>
    <t>TK</t>
  </si>
  <si>
    <t>TKL</t>
  </si>
  <si>
    <t>Tonga</t>
  </si>
  <si>
    <t>TO</t>
  </si>
  <si>
    <t>TON</t>
  </si>
  <si>
    <t>TT</t>
  </si>
  <si>
    <t>TTO</t>
  </si>
  <si>
    <t>Tunisie</t>
  </si>
  <si>
    <t>TN</t>
  </si>
  <si>
    <t>TUN</t>
  </si>
  <si>
    <t>Turquie</t>
  </si>
  <si>
    <t>TR</t>
  </si>
  <si>
    <t>TUR</t>
  </si>
  <si>
    <t>Turkménistan</t>
  </si>
  <si>
    <t>TM</t>
  </si>
  <si>
    <t>TKM</t>
  </si>
  <si>
    <t>Îles Turques et Caïques</t>
  </si>
  <si>
    <t>TC</t>
  </si>
  <si>
    <t>TCA</t>
  </si>
  <si>
    <t>Tuvalu</t>
  </si>
  <si>
    <t>TV</t>
  </si>
  <si>
    <t>TUV</t>
  </si>
  <si>
    <t>Ouganda</t>
  </si>
  <si>
    <t>UG</t>
  </si>
  <si>
    <t>UGA</t>
  </si>
  <si>
    <t>Ukraine</t>
  </si>
  <si>
    <t>UA</t>
  </si>
  <si>
    <t>UKR</t>
  </si>
  <si>
    <t>Émirats arabes unis</t>
  </si>
  <si>
    <t>AE</t>
  </si>
  <si>
    <t>ARE</t>
  </si>
  <si>
    <t>Royaume-Uni</t>
  </si>
  <si>
    <t>GB</t>
  </si>
  <si>
    <t>GBR</t>
  </si>
  <si>
    <t>États-Unis</t>
  </si>
  <si>
    <t>US</t>
  </si>
  <si>
    <t>USA</t>
  </si>
  <si>
    <t>Uruguay</t>
  </si>
  <si>
    <t>UY</t>
  </si>
  <si>
    <t>URY</t>
  </si>
  <si>
    <t>Ouzbékistan</t>
  </si>
  <si>
    <t>UZ</t>
  </si>
  <si>
    <t>UZB</t>
  </si>
  <si>
    <t>Vanuatu</t>
  </si>
  <si>
    <t>VU</t>
  </si>
  <si>
    <t>VUT</t>
  </si>
  <si>
    <t>VE</t>
  </si>
  <si>
    <t>VEN</t>
  </si>
  <si>
    <t>Vietnam</t>
  </si>
  <si>
    <t>VN</t>
  </si>
  <si>
    <t>VNM</t>
  </si>
  <si>
    <t>Îles Vierges, États-Unis</t>
  </si>
  <si>
    <t>VI</t>
  </si>
  <si>
    <t>VIR</t>
  </si>
  <si>
    <t>Îles Wallis et Futuna</t>
  </si>
  <si>
    <t>WF</t>
  </si>
  <si>
    <t>WLF</t>
  </si>
  <si>
    <t>Sahara occidental</t>
  </si>
  <si>
    <t>EH</t>
  </si>
  <si>
    <t>ESH</t>
  </si>
  <si>
    <t>Yémen</t>
  </si>
  <si>
    <t>YE</t>
  </si>
  <si>
    <t>YEM</t>
  </si>
  <si>
    <t>Zambie</t>
  </si>
  <si>
    <t>ZM</t>
  </si>
  <si>
    <t>ZMB</t>
  </si>
  <si>
    <t>Zimbabwe</t>
  </si>
  <si>
    <t>ZW</t>
  </si>
  <si>
    <t>ZWE</t>
  </si>
  <si>
    <t>Tanzanie</t>
  </si>
  <si>
    <t>Taïwan</t>
  </si>
  <si>
    <t>Hong Kong</t>
  </si>
  <si>
    <t>Macao</t>
  </si>
  <si>
    <t>République du Congo</t>
  </si>
  <si>
    <t>République démocratique du Congo</t>
  </si>
  <si>
    <t>Réunion</t>
  </si>
  <si>
    <t>Saint-Barthélemy</t>
  </si>
  <si>
    <t>Côte d’Ivoire</t>
  </si>
  <si>
    <t>Malouines</t>
  </si>
  <si>
    <t>Vatican</t>
  </si>
  <si>
    <t>Iran</t>
  </si>
  <si>
    <t>République kirghize</t>
  </si>
  <si>
    <t>Macédoine</t>
  </si>
  <si>
    <t>Micronésie</t>
  </si>
  <si>
    <t>Saint-Martin</t>
  </si>
  <si>
    <t>Syrie</t>
  </si>
  <si>
    <t>Venezuela</t>
  </si>
  <si>
    <t>Eswatini</t>
  </si>
  <si>
    <r>
      <rPr>
        <b/>
        <sz val="10.5"/>
        <color theme="1"/>
        <rFont val="Calibri"/>
        <family val="2"/>
      </rPr>
      <t>Nom de pays ou région</t>
    </r>
  </si>
  <si>
    <r>
      <rPr>
        <b/>
        <sz val="10.5"/>
        <color theme="1"/>
        <rFont val="Calibri"/>
        <family val="2"/>
      </rPr>
      <t>Code ISO de pays (alpha 2)</t>
    </r>
  </si>
  <si>
    <r>
      <rPr>
        <b/>
        <sz val="10.5"/>
        <color theme="1"/>
        <rFont val="Calibri"/>
        <family val="2"/>
      </rPr>
      <t>Code numérique ISO (UN M49)</t>
    </r>
  </si>
  <si>
    <t>4</t>
  </si>
  <si>
    <t>248</t>
  </si>
  <si>
    <t>8</t>
  </si>
  <si>
    <t>12</t>
  </si>
  <si>
    <t>16</t>
  </si>
  <si>
    <t>20</t>
  </si>
  <si>
    <t>24</t>
  </si>
  <si>
    <t>660</t>
  </si>
  <si>
    <t>28</t>
  </si>
  <si>
    <t>32</t>
  </si>
  <si>
    <t>51</t>
  </si>
  <si>
    <t>533</t>
  </si>
  <si>
    <t>36</t>
  </si>
  <si>
    <t>40</t>
  </si>
  <si>
    <t>31</t>
  </si>
  <si>
    <t>44</t>
  </si>
  <si>
    <t>48</t>
  </si>
  <si>
    <t>50</t>
  </si>
  <si>
    <t>52</t>
  </si>
  <si>
    <t>112</t>
  </si>
  <si>
    <t>56</t>
  </si>
  <si>
    <t>84</t>
  </si>
  <si>
    <t>204</t>
  </si>
  <si>
    <t>60</t>
  </si>
  <si>
    <t>64</t>
  </si>
  <si>
    <t>68</t>
  </si>
  <si>
    <t>70</t>
  </si>
  <si>
    <t>72</t>
  </si>
  <si>
    <t>76</t>
  </si>
  <si>
    <t>92</t>
  </si>
  <si>
    <t>86</t>
  </si>
  <si>
    <t>96</t>
  </si>
  <si>
    <t>100</t>
  </si>
  <si>
    <t>854</t>
  </si>
  <si>
    <t>108</t>
  </si>
  <si>
    <t>116</t>
  </si>
  <si>
    <t>120</t>
  </si>
  <si>
    <t>124</t>
  </si>
  <si>
    <t>132</t>
  </si>
  <si>
    <t>136</t>
  </si>
  <si>
    <t>140</t>
  </si>
  <si>
    <t>148</t>
  </si>
  <si>
    <t>152</t>
  </si>
  <si>
    <t>156</t>
  </si>
  <si>
    <t>344</t>
  </si>
  <si>
    <t>446</t>
  </si>
  <si>
    <t>162</t>
  </si>
  <si>
    <t>166</t>
  </si>
  <si>
    <t>170</t>
  </si>
  <si>
    <t>174</t>
  </si>
  <si>
    <t>178</t>
  </si>
  <si>
    <t>180</t>
  </si>
  <si>
    <t>188</t>
  </si>
  <si>
    <t>384</t>
  </si>
  <si>
    <t>191</t>
  </si>
  <si>
    <t>192</t>
  </si>
  <si>
    <t>196</t>
  </si>
  <si>
    <t>203</t>
  </si>
  <si>
    <t>208</t>
  </si>
  <si>
    <t>262</t>
  </si>
  <si>
    <t>212</t>
  </si>
  <si>
    <t>214</t>
  </si>
  <si>
    <t>218</t>
  </si>
  <si>
    <t>818</t>
  </si>
  <si>
    <t>222</t>
  </si>
  <si>
    <t>226</t>
  </si>
  <si>
    <t>232</t>
  </si>
  <si>
    <t>233</t>
  </si>
  <si>
    <t>231</t>
  </si>
  <si>
    <t>238</t>
  </si>
  <si>
    <t>234</t>
  </si>
  <si>
    <t>242</t>
  </si>
  <si>
    <t>246</t>
  </si>
  <si>
    <t>250</t>
  </si>
  <si>
    <t>254</t>
  </si>
  <si>
    <t>258</t>
  </si>
  <si>
    <t>260</t>
  </si>
  <si>
    <t>266</t>
  </si>
  <si>
    <t>270</t>
  </si>
  <si>
    <t>268</t>
  </si>
  <si>
    <t>276</t>
  </si>
  <si>
    <t>288</t>
  </si>
  <si>
    <t>292</t>
  </si>
  <si>
    <t>300</t>
  </si>
  <si>
    <t>304</t>
  </si>
  <si>
    <t>308</t>
  </si>
  <si>
    <t>312</t>
  </si>
  <si>
    <t>316</t>
  </si>
  <si>
    <t>320</t>
  </si>
  <si>
    <t>831</t>
  </si>
  <si>
    <t>324</t>
  </si>
  <si>
    <t>624</t>
  </si>
  <si>
    <t>328</t>
  </si>
  <si>
    <t>332</t>
  </si>
  <si>
    <t>334</t>
  </si>
  <si>
    <t>336</t>
  </si>
  <si>
    <t>340</t>
  </si>
  <si>
    <t>348</t>
  </si>
  <si>
    <t>352</t>
  </si>
  <si>
    <t>356</t>
  </si>
  <si>
    <t>360</t>
  </si>
  <si>
    <t>364</t>
  </si>
  <si>
    <t>368</t>
  </si>
  <si>
    <t>372</t>
  </si>
  <si>
    <t>833</t>
  </si>
  <si>
    <t>376</t>
  </si>
  <si>
    <t>380</t>
  </si>
  <si>
    <t>388</t>
  </si>
  <si>
    <t>392</t>
  </si>
  <si>
    <t>832</t>
  </si>
  <si>
    <t>400</t>
  </si>
  <si>
    <t>398</t>
  </si>
  <si>
    <t>404</t>
  </si>
  <si>
    <t>296</t>
  </si>
  <si>
    <t>408</t>
  </si>
  <si>
    <t>410</t>
  </si>
  <si>
    <t>414</t>
  </si>
  <si>
    <t>417</t>
  </si>
  <si>
    <t>418</t>
  </si>
  <si>
    <t>428</t>
  </si>
  <si>
    <t>422</t>
  </si>
  <si>
    <t>426</t>
  </si>
  <si>
    <t>430</t>
  </si>
  <si>
    <t>434</t>
  </si>
  <si>
    <t>438</t>
  </si>
  <si>
    <t>440</t>
  </si>
  <si>
    <t>442</t>
  </si>
  <si>
    <t>807</t>
  </si>
  <si>
    <t>450</t>
  </si>
  <si>
    <t>454</t>
  </si>
  <si>
    <t>458</t>
  </si>
  <si>
    <t>462</t>
  </si>
  <si>
    <t>466</t>
  </si>
  <si>
    <t>470</t>
  </si>
  <si>
    <t>584</t>
  </si>
  <si>
    <t>474</t>
  </si>
  <si>
    <t>478</t>
  </si>
  <si>
    <t>480</t>
  </si>
  <si>
    <t>175</t>
  </si>
  <si>
    <t>484</t>
  </si>
  <si>
    <t>583</t>
  </si>
  <si>
    <t>498</t>
  </si>
  <si>
    <t>492</t>
  </si>
  <si>
    <t>496</t>
  </si>
  <si>
    <t>499</t>
  </si>
  <si>
    <t>500</t>
  </si>
  <si>
    <t>504</t>
  </si>
  <si>
    <t>508</t>
  </si>
  <si>
    <t>104</t>
  </si>
  <si>
    <t>516</t>
  </si>
  <si>
    <t>520</t>
  </si>
  <si>
    <t>524</t>
  </si>
  <si>
    <t>528</t>
  </si>
  <si>
    <t>530</t>
  </si>
  <si>
    <t>540</t>
  </si>
  <si>
    <t>554</t>
  </si>
  <si>
    <t>558</t>
  </si>
  <si>
    <t>562</t>
  </si>
  <si>
    <t>566</t>
  </si>
  <si>
    <t>570</t>
  </si>
  <si>
    <t>574</t>
  </si>
  <si>
    <t>580</t>
  </si>
  <si>
    <t>578</t>
  </si>
  <si>
    <t>512</t>
  </si>
  <si>
    <t>586</t>
  </si>
  <si>
    <t>585</t>
  </si>
  <si>
    <t>275</t>
  </si>
  <si>
    <t>591</t>
  </si>
  <si>
    <t>598</t>
  </si>
  <si>
    <t>600</t>
  </si>
  <si>
    <t>604</t>
  </si>
  <si>
    <t>608</t>
  </si>
  <si>
    <t>612</t>
  </si>
  <si>
    <t>616</t>
  </si>
  <si>
    <t>620</t>
  </si>
  <si>
    <t>630</t>
  </si>
  <si>
    <t>634</t>
  </si>
  <si>
    <t>638</t>
  </si>
  <si>
    <t>642</t>
  </si>
  <si>
    <t>643</t>
  </si>
  <si>
    <t>646</t>
  </si>
  <si>
    <t>652</t>
  </si>
  <si>
    <t>654</t>
  </si>
  <si>
    <t>659</t>
  </si>
  <si>
    <t>662</t>
  </si>
  <si>
    <t>663</t>
  </si>
  <si>
    <t>666</t>
  </si>
  <si>
    <t>670</t>
  </si>
  <si>
    <t>882</t>
  </si>
  <si>
    <t>674</t>
  </si>
  <si>
    <t>678</t>
  </si>
  <si>
    <t>682</t>
  </si>
  <si>
    <t>686</t>
  </si>
  <si>
    <t>688</t>
  </si>
  <si>
    <t>690</t>
  </si>
  <si>
    <t>694</t>
  </si>
  <si>
    <t>702</t>
  </si>
  <si>
    <t>703</t>
  </si>
  <si>
    <t>705</t>
  </si>
  <si>
    <t>90</t>
  </si>
  <si>
    <t>706</t>
  </si>
  <si>
    <t>710</t>
  </si>
  <si>
    <t>239</t>
  </si>
  <si>
    <t>728</t>
  </si>
  <si>
    <t>724</t>
  </si>
  <si>
    <t>144</t>
  </si>
  <si>
    <t>736</t>
  </si>
  <si>
    <t>740</t>
  </si>
  <si>
    <t>744</t>
  </si>
  <si>
    <t>748</t>
  </si>
  <si>
    <t>752</t>
  </si>
  <si>
    <t>756</t>
  </si>
  <si>
    <t>760</t>
  </si>
  <si>
    <t>158</t>
  </si>
  <si>
    <t>762</t>
  </si>
  <si>
    <t>834</t>
  </si>
  <si>
    <t>764</t>
  </si>
  <si>
    <t>626</t>
  </si>
  <si>
    <t>768</t>
  </si>
  <si>
    <t>772</t>
  </si>
  <si>
    <t>776</t>
  </si>
  <si>
    <t>780</t>
  </si>
  <si>
    <t>788</t>
  </si>
  <si>
    <t>792</t>
  </si>
  <si>
    <t>795</t>
  </si>
  <si>
    <t>796</t>
  </si>
  <si>
    <t>798</t>
  </si>
  <si>
    <t>800</t>
  </si>
  <si>
    <t>804</t>
  </si>
  <si>
    <t>784</t>
  </si>
  <si>
    <t>826</t>
  </si>
  <si>
    <t>840</t>
  </si>
  <si>
    <t>858</t>
  </si>
  <si>
    <t>860</t>
  </si>
  <si>
    <t>548</t>
  </si>
  <si>
    <t>862</t>
  </si>
  <si>
    <t>704</t>
  </si>
  <si>
    <t>850</t>
  </si>
  <si>
    <t>876</t>
  </si>
  <si>
    <t>732</t>
  </si>
  <si>
    <t>887</t>
  </si>
  <si>
    <t>894</t>
  </si>
  <si>
    <t>716</t>
  </si>
  <si>
    <r>
      <rPr>
        <b/>
        <sz val="10.5"/>
        <color theme="1"/>
        <rFont val="Calibri"/>
        <family val="2"/>
      </rPr>
      <t>Tableau 1 - Codes de pays</t>
    </r>
  </si>
  <si>
    <r>
      <rPr>
        <b/>
        <sz val="10.5"/>
        <color theme="1"/>
        <rFont val="Calibri"/>
        <family val="2"/>
      </rPr>
      <t>Tableau 2 - Options simples</t>
    </r>
  </si>
  <si>
    <t>Liste</t>
  </si>
  <si>
    <t>Partiellement</t>
  </si>
  <si>
    <t>Devise</t>
  </si>
  <si>
    <r>
      <rPr>
        <sz val="10.5"/>
        <color theme="1"/>
        <rFont val="Calibri"/>
        <family val="2"/>
      </rPr>
      <t>AED</t>
    </r>
  </si>
  <si>
    <r>
      <rPr>
        <sz val="10.5"/>
        <color theme="1"/>
        <rFont val="Calibri"/>
        <family val="2"/>
      </rPr>
      <t>Dirham des émirats arabes unis</t>
    </r>
  </si>
  <si>
    <t>AFN</t>
  </si>
  <si>
    <t>Afghani afghan</t>
  </si>
  <si>
    <t>ALL</t>
  </si>
  <si>
    <t>Lek albanais</t>
  </si>
  <si>
    <t>AMD</t>
  </si>
  <si>
    <t>Dram arménien</t>
  </si>
  <si>
    <r>
      <rPr>
        <sz val="10.5"/>
        <color theme="1"/>
        <rFont val="Calibri"/>
        <family val="2"/>
      </rPr>
      <t>ANG</t>
    </r>
  </si>
  <si>
    <r>
      <rPr>
        <sz val="10.5"/>
        <color theme="1"/>
        <rFont val="Calibri"/>
        <family val="2"/>
      </rPr>
      <t>Florin des Antilles néerlandaises</t>
    </r>
  </si>
  <si>
    <t>AOA</t>
  </si>
  <si>
    <t>Kwanza angolais</t>
  </si>
  <si>
    <t>ARS</t>
  </si>
  <si>
    <t>Peso argentin</t>
  </si>
  <si>
    <t>AUD</t>
  </si>
  <si>
    <t>Dollar australien</t>
  </si>
  <si>
    <t>AWG</t>
  </si>
  <si>
    <t>Florin d’Aruba</t>
  </si>
  <si>
    <t>AZN</t>
  </si>
  <si>
    <t>Manat azéri</t>
  </si>
  <si>
    <r>
      <rPr>
        <sz val="10.5"/>
        <color theme="1"/>
        <rFont val="Calibri"/>
        <family val="2"/>
      </rPr>
      <t>BAM</t>
    </r>
  </si>
  <si>
    <r>
      <rPr>
        <sz val="10.5"/>
        <color theme="1"/>
        <rFont val="Calibri"/>
        <family val="2"/>
      </rPr>
      <t>Mark convertible de Bosnie-Herzégovine</t>
    </r>
  </si>
  <si>
    <t>BBD</t>
  </si>
  <si>
    <t>BDT</t>
  </si>
  <si>
    <t>Taka bangladeshi</t>
  </si>
  <si>
    <r>
      <rPr>
        <sz val="10.5"/>
        <color theme="1"/>
        <rFont val="Calibri"/>
        <family val="2"/>
      </rPr>
      <t>BGN</t>
    </r>
  </si>
  <si>
    <t>BHD</t>
  </si>
  <si>
    <t>Dinar de Bahreïn</t>
  </si>
  <si>
    <r>
      <rPr>
        <sz val="10.5"/>
        <color theme="1"/>
        <rFont val="Calibri"/>
        <family val="2"/>
      </rPr>
      <t>BIF</t>
    </r>
  </si>
  <si>
    <r>
      <rPr>
        <sz val="10.5"/>
        <color theme="1"/>
        <rFont val="Calibri"/>
        <family val="2"/>
      </rPr>
      <t>Franc du Burundi</t>
    </r>
  </si>
  <si>
    <t>BMD</t>
  </si>
  <si>
    <t>Dollar des Bermudes</t>
  </si>
  <si>
    <r>
      <rPr>
        <sz val="10.5"/>
        <color theme="1"/>
        <rFont val="Calibri"/>
        <family val="2"/>
      </rPr>
      <t>BND</t>
    </r>
  </si>
  <si>
    <r>
      <rPr>
        <sz val="10.5"/>
        <color theme="1"/>
        <rFont val="Calibri"/>
        <family val="2"/>
      </rPr>
      <t>Dollar de Brunei</t>
    </r>
  </si>
  <si>
    <t>BOB</t>
  </si>
  <si>
    <r>
      <rPr>
        <sz val="10.5"/>
        <color theme="1"/>
        <rFont val="Calibri"/>
        <family val="2"/>
      </rPr>
      <t>BRL</t>
    </r>
  </si>
  <si>
    <r>
      <rPr>
        <sz val="10.5"/>
        <color theme="1"/>
        <rFont val="Calibri"/>
        <family val="2"/>
      </rPr>
      <t>Réal brésilien</t>
    </r>
  </si>
  <si>
    <t>BSD</t>
  </si>
  <si>
    <t>Dollar bahamien</t>
  </si>
  <si>
    <t>BWP</t>
  </si>
  <si>
    <t>Pula du Botswana</t>
  </si>
  <si>
    <t>BZD</t>
  </si>
  <si>
    <t>Dollar de Belize</t>
  </si>
  <si>
    <r>
      <rPr>
        <sz val="10.5"/>
        <color theme="1"/>
        <rFont val="Calibri"/>
        <family val="2"/>
      </rPr>
      <t>CAD</t>
    </r>
  </si>
  <si>
    <r>
      <rPr>
        <sz val="10.5"/>
        <color theme="1"/>
        <rFont val="Calibri"/>
        <family val="2"/>
      </rPr>
      <t>Dollar canadien</t>
    </r>
  </si>
  <si>
    <r>
      <rPr>
        <sz val="10.5"/>
        <color theme="1"/>
        <rFont val="Calibri"/>
        <family val="2"/>
      </rPr>
      <t>CDF</t>
    </r>
  </si>
  <si>
    <r>
      <rPr>
        <sz val="10.5"/>
        <color theme="1"/>
        <rFont val="Calibri"/>
        <family val="2"/>
      </rPr>
      <t>Franc congolais</t>
    </r>
  </si>
  <si>
    <r>
      <rPr>
        <sz val="10.5"/>
        <color theme="1"/>
        <rFont val="Calibri"/>
        <family val="2"/>
      </rPr>
      <t>CHF</t>
    </r>
  </si>
  <si>
    <r>
      <rPr>
        <sz val="10.5"/>
        <color theme="1"/>
        <rFont val="Calibri"/>
        <family val="2"/>
      </rPr>
      <t>Franc suisse</t>
    </r>
  </si>
  <si>
    <r>
      <rPr>
        <sz val="10.5"/>
        <color theme="1"/>
        <rFont val="Calibri"/>
        <family val="2"/>
      </rPr>
      <t>CLF</t>
    </r>
  </si>
  <si>
    <r>
      <rPr>
        <sz val="10.5"/>
        <color theme="1"/>
        <rFont val="Calibri"/>
        <family val="2"/>
      </rPr>
      <t>COP</t>
    </r>
  </si>
  <si>
    <r>
      <rPr>
        <sz val="10.5"/>
        <color theme="1"/>
        <rFont val="Calibri"/>
        <family val="2"/>
      </rPr>
      <t>Peso colombien</t>
    </r>
  </si>
  <si>
    <r>
      <rPr>
        <sz val="10.5"/>
        <color theme="1"/>
        <rFont val="Calibri"/>
        <family val="2"/>
      </rPr>
      <t>CRC</t>
    </r>
  </si>
  <si>
    <r>
      <rPr>
        <sz val="10.5"/>
        <color theme="1"/>
        <rFont val="Calibri"/>
        <family val="2"/>
      </rPr>
      <t>Colon costaricain</t>
    </r>
  </si>
  <si>
    <r>
      <rPr>
        <sz val="10.5"/>
        <color theme="1"/>
        <rFont val="Calibri"/>
        <family val="2"/>
      </rPr>
      <t>CUC</t>
    </r>
  </si>
  <si>
    <t>CVE</t>
  </si>
  <si>
    <r>
      <rPr>
        <sz val="10.5"/>
        <color theme="1"/>
        <rFont val="Calibri"/>
        <family val="2"/>
      </rPr>
      <t>CZK</t>
    </r>
  </si>
  <si>
    <r>
      <rPr>
        <sz val="10.5"/>
        <color theme="1"/>
        <rFont val="Calibri"/>
        <family val="2"/>
      </rPr>
      <t>Couronne tchèque</t>
    </r>
  </si>
  <si>
    <r>
      <rPr>
        <sz val="10.5"/>
        <color theme="1"/>
        <rFont val="Calibri"/>
        <family val="2"/>
      </rPr>
      <t>DJF</t>
    </r>
  </si>
  <si>
    <r>
      <rPr>
        <sz val="10.5"/>
        <color theme="1"/>
        <rFont val="Calibri"/>
        <family val="2"/>
      </rPr>
      <t>Franc djiboutien</t>
    </r>
  </si>
  <si>
    <r>
      <rPr>
        <sz val="10.5"/>
        <color theme="1"/>
        <rFont val="Calibri"/>
        <family val="2"/>
      </rPr>
      <t>DKK</t>
    </r>
  </si>
  <si>
    <r>
      <rPr>
        <sz val="10.5"/>
        <color theme="1"/>
        <rFont val="Calibri"/>
        <family val="2"/>
      </rPr>
      <t>Couronne danoise</t>
    </r>
  </si>
  <si>
    <r>
      <rPr>
        <sz val="10.5"/>
        <color theme="1"/>
        <rFont val="Calibri"/>
        <family val="2"/>
      </rPr>
      <t>DOP</t>
    </r>
  </si>
  <si>
    <r>
      <rPr>
        <sz val="10.5"/>
        <color theme="1"/>
        <rFont val="Calibri"/>
        <family val="2"/>
      </rPr>
      <t>Peso dominicain</t>
    </r>
  </si>
  <si>
    <t>DZD</t>
  </si>
  <si>
    <t>Dinar algérien</t>
  </si>
  <si>
    <r>
      <rPr>
        <sz val="10.5"/>
        <color theme="1"/>
        <rFont val="Calibri"/>
        <family val="2"/>
      </rPr>
      <t>EGP</t>
    </r>
  </si>
  <si>
    <r>
      <rPr>
        <sz val="10.5"/>
        <color theme="1"/>
        <rFont val="Calibri"/>
        <family val="2"/>
      </rPr>
      <t>Livre égyptienne</t>
    </r>
  </si>
  <si>
    <r>
      <rPr>
        <sz val="10.5"/>
        <color theme="1"/>
        <rFont val="Calibri"/>
        <family val="2"/>
      </rPr>
      <t>ERN</t>
    </r>
  </si>
  <si>
    <r>
      <rPr>
        <sz val="10.5"/>
        <color theme="1"/>
        <rFont val="Calibri"/>
        <family val="2"/>
      </rPr>
      <t>Nakfa érythréen</t>
    </r>
  </si>
  <si>
    <r>
      <rPr>
        <sz val="10.5"/>
        <color theme="1"/>
        <rFont val="Calibri"/>
        <family val="2"/>
      </rPr>
      <t>ETB</t>
    </r>
  </si>
  <si>
    <r>
      <rPr>
        <sz val="10.5"/>
        <color theme="1"/>
        <rFont val="Calibri"/>
        <family val="2"/>
      </rPr>
      <t>Birr éthiopien</t>
    </r>
  </si>
  <si>
    <t>EUR</t>
  </si>
  <si>
    <t>Euro</t>
  </si>
  <si>
    <r>
      <rPr>
        <sz val="10.5"/>
        <color theme="1"/>
        <rFont val="Calibri"/>
        <family val="2"/>
      </rPr>
      <t>FJD</t>
    </r>
  </si>
  <si>
    <r>
      <rPr>
        <sz val="10.5"/>
        <color theme="1"/>
        <rFont val="Calibri"/>
        <family val="2"/>
      </rPr>
      <t>FKP</t>
    </r>
  </si>
  <si>
    <r>
      <rPr>
        <sz val="10.5"/>
        <color theme="1"/>
        <rFont val="Calibri"/>
        <family val="2"/>
      </rPr>
      <t>Livre des Malouines</t>
    </r>
  </si>
  <si>
    <r>
      <rPr>
        <sz val="10.5"/>
        <color theme="1"/>
        <rFont val="Calibri"/>
        <family val="2"/>
      </rPr>
      <t>GBP</t>
    </r>
  </si>
  <si>
    <r>
      <rPr>
        <sz val="10.5"/>
        <color theme="1"/>
        <rFont val="Calibri"/>
        <family val="2"/>
      </rPr>
      <t>Livre sterling</t>
    </r>
  </si>
  <si>
    <r>
      <rPr>
        <sz val="10.5"/>
        <color theme="1"/>
        <rFont val="Calibri"/>
        <family val="2"/>
      </rPr>
      <t>GEL</t>
    </r>
  </si>
  <si>
    <r>
      <rPr>
        <sz val="10.5"/>
        <color theme="1"/>
        <rFont val="Calibri"/>
        <family val="2"/>
      </rPr>
      <t>Géorgie</t>
    </r>
  </si>
  <si>
    <r>
      <rPr>
        <sz val="10.5"/>
        <color theme="1"/>
        <rFont val="Calibri"/>
        <family val="2"/>
      </rPr>
      <t>GHS</t>
    </r>
  </si>
  <si>
    <r>
      <rPr>
        <sz val="10.5"/>
        <color theme="1"/>
        <rFont val="Calibri"/>
        <family val="2"/>
      </rPr>
      <t>Cedi ghanéen</t>
    </r>
  </si>
  <si>
    <r>
      <rPr>
        <sz val="10.5"/>
        <color theme="1"/>
        <rFont val="Calibri"/>
        <family val="2"/>
      </rPr>
      <t>GIP</t>
    </r>
  </si>
  <si>
    <r>
      <rPr>
        <sz val="10.5"/>
        <color theme="1"/>
        <rFont val="Calibri"/>
        <family val="2"/>
      </rPr>
      <t>Livre de Gibraltar</t>
    </r>
  </si>
  <si>
    <r>
      <rPr>
        <sz val="10.5"/>
        <color theme="1"/>
        <rFont val="Calibri"/>
        <family val="2"/>
      </rPr>
      <t>GMD</t>
    </r>
  </si>
  <si>
    <r>
      <rPr>
        <sz val="10.5"/>
        <color theme="1"/>
        <rFont val="Calibri"/>
        <family val="2"/>
      </rPr>
      <t>Dalasi gambien</t>
    </r>
  </si>
  <si>
    <r>
      <rPr>
        <sz val="10.5"/>
        <color theme="1"/>
        <rFont val="Calibri"/>
        <family val="2"/>
      </rPr>
      <t>GNF</t>
    </r>
  </si>
  <si>
    <r>
      <rPr>
        <sz val="10.5"/>
        <color theme="1"/>
        <rFont val="Calibri"/>
        <family val="2"/>
      </rPr>
      <t>Franc guinéen</t>
    </r>
  </si>
  <si>
    <r>
      <rPr>
        <sz val="10.5"/>
        <color theme="1"/>
        <rFont val="Calibri"/>
        <family val="2"/>
      </rPr>
      <t>GTQ</t>
    </r>
  </si>
  <si>
    <r>
      <rPr>
        <sz val="10.5"/>
        <color theme="1"/>
        <rFont val="Calibri"/>
        <family val="2"/>
      </rPr>
      <t>Quetzal guatémaltèque</t>
    </r>
  </si>
  <si>
    <r>
      <rPr>
        <sz val="10.5"/>
        <color theme="1"/>
        <rFont val="Calibri"/>
        <family val="2"/>
      </rPr>
      <t>GYD</t>
    </r>
  </si>
  <si>
    <r>
      <rPr>
        <sz val="10.5"/>
        <color theme="1"/>
        <rFont val="Calibri"/>
        <family val="2"/>
      </rPr>
      <t>HKD</t>
    </r>
  </si>
  <si>
    <r>
      <rPr>
        <sz val="10.5"/>
        <color theme="1"/>
        <rFont val="Calibri"/>
        <family val="2"/>
      </rPr>
      <t>HNL</t>
    </r>
  </si>
  <si>
    <t>HRK</t>
  </si>
  <si>
    <r>
      <rPr>
        <sz val="10.5"/>
        <color theme="1"/>
        <rFont val="Calibri"/>
        <family val="2"/>
      </rPr>
      <t>HTG</t>
    </r>
  </si>
  <si>
    <r>
      <rPr>
        <sz val="10.5"/>
        <color theme="1"/>
        <rFont val="Calibri"/>
        <family val="2"/>
      </rPr>
      <t>HUF</t>
    </r>
  </si>
  <si>
    <r>
      <rPr>
        <sz val="10.5"/>
        <color theme="1"/>
        <rFont val="Calibri"/>
        <family val="2"/>
      </rPr>
      <t>IDR</t>
    </r>
  </si>
  <si>
    <r>
      <rPr>
        <sz val="10.5"/>
        <color theme="1"/>
        <rFont val="Calibri"/>
        <family val="2"/>
      </rPr>
      <t>ILS</t>
    </r>
  </si>
  <si>
    <r>
      <rPr>
        <sz val="10.5"/>
        <color theme="1"/>
        <rFont val="Calibri"/>
        <family val="2"/>
      </rPr>
      <t>INR</t>
    </r>
  </si>
  <si>
    <r>
      <rPr>
        <sz val="10.5"/>
        <color theme="1"/>
        <rFont val="Calibri"/>
        <family val="2"/>
      </rPr>
      <t>IQD</t>
    </r>
  </si>
  <si>
    <r>
      <rPr>
        <sz val="10.5"/>
        <color theme="1"/>
        <rFont val="Calibri"/>
        <family val="2"/>
      </rPr>
      <t>Dinar irakien</t>
    </r>
  </si>
  <si>
    <r>
      <rPr>
        <sz val="10.5"/>
        <color theme="1"/>
        <rFont val="Calibri"/>
        <family val="2"/>
      </rPr>
      <t>IRR</t>
    </r>
  </si>
  <si>
    <r>
      <rPr>
        <sz val="10.5"/>
        <color theme="1"/>
        <rFont val="Calibri"/>
        <family val="2"/>
      </rPr>
      <t>ISK</t>
    </r>
  </si>
  <si>
    <r>
      <rPr>
        <sz val="10.5"/>
        <color theme="1"/>
        <rFont val="Calibri"/>
        <family val="2"/>
      </rPr>
      <t>Couronne islandaise</t>
    </r>
  </si>
  <si>
    <r>
      <rPr>
        <sz val="10.5"/>
        <color theme="1"/>
        <rFont val="Calibri"/>
        <family val="2"/>
      </rPr>
      <t>JMD</t>
    </r>
  </si>
  <si>
    <r>
      <rPr>
        <sz val="10.5"/>
        <color theme="1"/>
        <rFont val="Calibri"/>
        <family val="2"/>
      </rPr>
      <t>JOD</t>
    </r>
  </si>
  <si>
    <r>
      <rPr>
        <sz val="10.5"/>
        <color theme="1"/>
        <rFont val="Calibri"/>
        <family val="2"/>
      </rPr>
      <t>JPY</t>
    </r>
  </si>
  <si>
    <r>
      <rPr>
        <sz val="10.5"/>
        <color theme="1"/>
        <rFont val="Calibri"/>
        <family val="2"/>
      </rPr>
      <t>KES</t>
    </r>
  </si>
  <si>
    <r>
      <rPr>
        <sz val="10.5"/>
        <color theme="1"/>
        <rFont val="Calibri"/>
        <family val="2"/>
      </rPr>
      <t>KGS</t>
    </r>
  </si>
  <si>
    <t>KHR</t>
  </si>
  <si>
    <t>KMF</t>
  </si>
  <si>
    <r>
      <rPr>
        <sz val="10.5"/>
        <color theme="1"/>
        <rFont val="Calibri"/>
        <family val="2"/>
      </rPr>
      <t>KPW</t>
    </r>
  </si>
  <si>
    <r>
      <rPr>
        <sz val="10.5"/>
        <color theme="1"/>
        <rFont val="Calibri"/>
        <family val="2"/>
      </rPr>
      <t>KRW</t>
    </r>
  </si>
  <si>
    <r>
      <rPr>
        <sz val="10.5"/>
        <color theme="1"/>
        <rFont val="Calibri"/>
        <family val="2"/>
      </rPr>
      <t>KWD</t>
    </r>
  </si>
  <si>
    <t>KYD</t>
  </si>
  <si>
    <r>
      <rPr>
        <sz val="10.5"/>
        <color theme="1"/>
        <rFont val="Calibri"/>
        <family val="2"/>
      </rPr>
      <t>KZT</t>
    </r>
  </si>
  <si>
    <r>
      <rPr>
        <sz val="10.5"/>
        <color theme="1"/>
        <rFont val="Calibri"/>
        <family val="2"/>
      </rPr>
      <t>LAK</t>
    </r>
  </si>
  <si>
    <r>
      <rPr>
        <sz val="10.5"/>
        <color theme="1"/>
        <rFont val="Calibri"/>
        <family val="2"/>
      </rPr>
      <t>LBP</t>
    </r>
  </si>
  <si>
    <r>
      <rPr>
        <sz val="10.5"/>
        <color theme="1"/>
        <rFont val="Calibri"/>
        <family val="2"/>
      </rPr>
      <t>LKR</t>
    </r>
  </si>
  <si>
    <r>
      <rPr>
        <sz val="10.5"/>
        <color theme="1"/>
        <rFont val="Calibri"/>
        <family val="2"/>
      </rPr>
      <t>LRD</t>
    </r>
  </si>
  <si>
    <r>
      <rPr>
        <sz val="10.5"/>
        <color theme="1"/>
        <rFont val="Calibri"/>
        <family val="2"/>
      </rPr>
      <t>LSL</t>
    </r>
  </si>
  <si>
    <r>
      <rPr>
        <sz val="10.5"/>
        <color theme="1"/>
        <rFont val="Calibri"/>
        <family val="2"/>
      </rPr>
      <t>Loti du Lesotho</t>
    </r>
  </si>
  <si>
    <r>
      <rPr>
        <sz val="10.5"/>
        <color theme="1"/>
        <rFont val="Calibri"/>
        <family val="2"/>
      </rPr>
      <t>LYD</t>
    </r>
  </si>
  <si>
    <r>
      <rPr>
        <sz val="10.5"/>
        <color theme="1"/>
        <rFont val="Calibri"/>
        <family val="2"/>
      </rPr>
      <t>MAD</t>
    </r>
  </si>
  <si>
    <r>
      <rPr>
        <sz val="10.5"/>
        <color theme="1"/>
        <rFont val="Calibri"/>
        <family val="2"/>
      </rPr>
      <t>MDL</t>
    </r>
  </si>
  <si>
    <r>
      <rPr>
        <sz val="10.5"/>
        <color theme="1"/>
        <rFont val="Calibri"/>
        <family val="2"/>
      </rPr>
      <t>MGA</t>
    </r>
  </si>
  <si>
    <r>
      <rPr>
        <sz val="10.5"/>
        <color theme="1"/>
        <rFont val="Calibri"/>
        <family val="2"/>
      </rPr>
      <t>Denar macédonien</t>
    </r>
  </si>
  <si>
    <r>
      <rPr>
        <sz val="10.5"/>
        <color theme="1"/>
        <rFont val="Calibri"/>
        <family val="2"/>
      </rPr>
      <t>MMK</t>
    </r>
  </si>
  <si>
    <r>
      <rPr>
        <sz val="10.5"/>
        <color theme="1"/>
        <rFont val="Calibri"/>
        <family val="2"/>
      </rPr>
      <t>MNT</t>
    </r>
  </si>
  <si>
    <r>
      <rPr>
        <sz val="10.5"/>
        <color theme="1"/>
        <rFont val="Calibri"/>
        <family val="2"/>
      </rPr>
      <t>MOP</t>
    </r>
  </si>
  <si>
    <r>
      <rPr>
        <sz val="10.5"/>
        <color theme="1"/>
        <rFont val="Calibri"/>
        <family val="2"/>
      </rPr>
      <t>MUR</t>
    </r>
  </si>
  <si>
    <r>
      <rPr>
        <sz val="10.5"/>
        <color theme="1"/>
        <rFont val="Calibri"/>
        <family val="2"/>
      </rPr>
      <t>MVR</t>
    </r>
  </si>
  <si>
    <r>
      <rPr>
        <sz val="10.5"/>
        <color theme="1"/>
        <rFont val="Calibri"/>
        <family val="2"/>
      </rPr>
      <t>MWK</t>
    </r>
  </si>
  <si>
    <r>
      <rPr>
        <sz val="10.5"/>
        <color theme="1"/>
        <rFont val="Calibri"/>
        <family val="2"/>
      </rPr>
      <t>Kwacha du Malawi</t>
    </r>
  </si>
  <si>
    <r>
      <rPr>
        <sz val="10.5"/>
        <color theme="1"/>
        <rFont val="Calibri"/>
        <family val="2"/>
      </rPr>
      <t>MXN</t>
    </r>
  </si>
  <si>
    <r>
      <rPr>
        <sz val="10.5"/>
        <color theme="1"/>
        <rFont val="Calibri"/>
        <family val="2"/>
      </rPr>
      <t>MYR</t>
    </r>
  </si>
  <si>
    <r>
      <rPr>
        <sz val="10.5"/>
        <color theme="1"/>
        <rFont val="Calibri"/>
        <family val="2"/>
      </rPr>
      <t>MZN</t>
    </r>
  </si>
  <si>
    <r>
      <rPr>
        <sz val="10.5"/>
        <color theme="1"/>
        <rFont val="Calibri"/>
        <family val="2"/>
      </rPr>
      <t>NAD</t>
    </r>
  </si>
  <si>
    <r>
      <rPr>
        <sz val="10.5"/>
        <color theme="1"/>
        <rFont val="Calibri"/>
        <family val="2"/>
      </rPr>
      <t>NGN</t>
    </r>
  </si>
  <si>
    <r>
      <rPr>
        <sz val="10.5"/>
        <color theme="1"/>
        <rFont val="Calibri"/>
        <family val="2"/>
      </rPr>
      <t>NIO</t>
    </r>
  </si>
  <si>
    <r>
      <rPr>
        <sz val="10.5"/>
        <color theme="1"/>
        <rFont val="Calibri"/>
        <family val="2"/>
      </rPr>
      <t>NOK</t>
    </r>
  </si>
  <si>
    <r>
      <rPr>
        <sz val="10.5"/>
        <color theme="1"/>
        <rFont val="Calibri"/>
        <family val="2"/>
      </rPr>
      <t>NPR</t>
    </r>
  </si>
  <si>
    <r>
      <rPr>
        <sz val="10.5"/>
        <color theme="1"/>
        <rFont val="Calibri"/>
        <family val="2"/>
      </rPr>
      <t>NZD</t>
    </r>
  </si>
  <si>
    <r>
      <rPr>
        <sz val="10.5"/>
        <color theme="1"/>
        <rFont val="Calibri"/>
        <family val="2"/>
      </rPr>
      <t>OMR</t>
    </r>
  </si>
  <si>
    <r>
      <rPr>
        <sz val="10.5"/>
        <color theme="1"/>
        <rFont val="Calibri"/>
        <family val="2"/>
      </rPr>
      <t>PAB</t>
    </r>
  </si>
  <si>
    <r>
      <rPr>
        <sz val="10.5"/>
        <color theme="1"/>
        <rFont val="Calibri"/>
        <family val="2"/>
      </rPr>
      <t>PEN</t>
    </r>
  </si>
  <si>
    <r>
      <rPr>
        <sz val="10.5"/>
        <color theme="1"/>
        <rFont val="Calibri"/>
        <family val="2"/>
      </rPr>
      <t>Sol péruvien</t>
    </r>
  </si>
  <si>
    <r>
      <rPr>
        <sz val="10.5"/>
        <color theme="1"/>
        <rFont val="Calibri"/>
        <family val="2"/>
      </rPr>
      <t>PGK</t>
    </r>
  </si>
  <si>
    <r>
      <rPr>
        <sz val="10.5"/>
        <color theme="1"/>
        <rFont val="Calibri"/>
        <family val="2"/>
      </rPr>
      <t>PHP</t>
    </r>
  </si>
  <si>
    <r>
      <rPr>
        <sz val="10.5"/>
        <color theme="1"/>
        <rFont val="Calibri"/>
        <family val="2"/>
      </rPr>
      <t>PKR</t>
    </r>
  </si>
  <si>
    <r>
      <rPr>
        <sz val="10.5"/>
        <color theme="1"/>
        <rFont val="Calibri"/>
        <family val="2"/>
      </rPr>
      <t>PLN</t>
    </r>
  </si>
  <si>
    <r>
      <rPr>
        <sz val="10.5"/>
        <color theme="1"/>
        <rFont val="Calibri"/>
        <family val="2"/>
      </rPr>
      <t>PYG</t>
    </r>
  </si>
  <si>
    <r>
      <rPr>
        <sz val="10.5"/>
        <color theme="1"/>
        <rFont val="Calibri"/>
        <family val="2"/>
      </rPr>
      <t>Guarani paraguayen</t>
    </r>
  </si>
  <si>
    <r>
      <rPr>
        <sz val="10.5"/>
        <color theme="1"/>
        <rFont val="Calibri"/>
        <family val="2"/>
      </rPr>
      <t>QAR</t>
    </r>
  </si>
  <si>
    <r>
      <rPr>
        <sz val="10.5"/>
        <color theme="1"/>
        <rFont val="Calibri"/>
        <family val="2"/>
      </rPr>
      <t>RON</t>
    </r>
  </si>
  <si>
    <r>
      <rPr>
        <sz val="10.5"/>
        <color theme="1"/>
        <rFont val="Calibri"/>
        <family val="2"/>
      </rPr>
      <t>RSD</t>
    </r>
  </si>
  <si>
    <r>
      <rPr>
        <sz val="10.5"/>
        <color theme="1"/>
        <rFont val="Calibri"/>
        <family val="2"/>
      </rPr>
      <t>RUB</t>
    </r>
  </si>
  <si>
    <r>
      <rPr>
        <sz val="10.5"/>
        <color theme="1"/>
        <rFont val="Calibri"/>
        <family val="2"/>
      </rPr>
      <t>RWF</t>
    </r>
  </si>
  <si>
    <r>
      <rPr>
        <sz val="10.5"/>
        <color theme="1"/>
        <rFont val="Calibri"/>
        <family val="2"/>
      </rPr>
      <t>SAR</t>
    </r>
  </si>
  <si>
    <r>
      <rPr>
        <sz val="10.5"/>
        <color theme="1"/>
        <rFont val="Calibri"/>
        <family val="2"/>
      </rPr>
      <t>SBD</t>
    </r>
  </si>
  <si>
    <r>
      <rPr>
        <sz val="10.5"/>
        <color theme="1"/>
        <rFont val="Calibri"/>
        <family val="2"/>
      </rPr>
      <t>SCR</t>
    </r>
  </si>
  <si>
    <r>
      <rPr>
        <sz val="10.5"/>
        <color theme="1"/>
        <rFont val="Calibri"/>
        <family val="2"/>
      </rPr>
      <t>SDG</t>
    </r>
  </si>
  <si>
    <r>
      <rPr>
        <sz val="10.5"/>
        <color theme="1"/>
        <rFont val="Calibri"/>
        <family val="2"/>
      </rPr>
      <t>SEK</t>
    </r>
  </si>
  <si>
    <r>
      <rPr>
        <sz val="10.5"/>
        <color theme="1"/>
        <rFont val="Calibri"/>
        <family val="2"/>
      </rPr>
      <t>SGD</t>
    </r>
  </si>
  <si>
    <r>
      <rPr>
        <sz val="10.5"/>
        <color theme="1"/>
        <rFont val="Calibri"/>
        <family val="2"/>
      </rPr>
      <t>SHP</t>
    </r>
  </si>
  <si>
    <r>
      <rPr>
        <sz val="10.5"/>
        <color theme="1"/>
        <rFont val="Calibri"/>
        <family val="2"/>
      </rPr>
      <t>SLL</t>
    </r>
  </si>
  <si>
    <r>
      <rPr>
        <sz val="10.5"/>
        <color theme="1"/>
        <rFont val="Calibri"/>
        <family val="2"/>
      </rPr>
      <t>Leone sierra-léonaise</t>
    </r>
  </si>
  <si>
    <r>
      <rPr>
        <sz val="10.5"/>
        <color theme="1"/>
        <rFont val="Calibri"/>
        <family val="2"/>
      </rPr>
      <t>SOS</t>
    </r>
  </si>
  <si>
    <r>
      <rPr>
        <sz val="10.5"/>
        <color theme="1"/>
        <rFont val="Calibri"/>
        <family val="2"/>
      </rPr>
      <t>SRD</t>
    </r>
  </si>
  <si>
    <r>
      <rPr>
        <sz val="10.5"/>
        <color theme="1"/>
        <rFont val="Calibri"/>
        <family val="2"/>
      </rPr>
      <t>Dollar du Suriname</t>
    </r>
  </si>
  <si>
    <r>
      <rPr>
        <sz val="10.5"/>
        <color theme="1"/>
        <rFont val="Calibri"/>
        <family val="2"/>
      </rPr>
      <t>SSP</t>
    </r>
  </si>
  <si>
    <r>
      <rPr>
        <sz val="10.5"/>
        <color theme="1"/>
        <rFont val="Calibri"/>
        <family val="2"/>
      </rPr>
      <t>SYP</t>
    </r>
  </si>
  <si>
    <t>SZL</t>
  </si>
  <si>
    <r>
      <rPr>
        <sz val="10.5"/>
        <color theme="1"/>
        <rFont val="Calibri"/>
        <family val="2"/>
      </rPr>
      <t>THB</t>
    </r>
  </si>
  <si>
    <r>
      <rPr>
        <sz val="10.5"/>
        <color theme="1"/>
        <rFont val="Calibri"/>
        <family val="2"/>
      </rPr>
      <t>TJS</t>
    </r>
  </si>
  <si>
    <r>
      <rPr>
        <sz val="10.5"/>
        <color theme="1"/>
        <rFont val="Calibri"/>
        <family val="2"/>
      </rPr>
      <t>TMT</t>
    </r>
  </si>
  <si>
    <r>
      <rPr>
        <sz val="10.5"/>
        <color theme="1"/>
        <rFont val="Calibri"/>
        <family val="2"/>
      </rPr>
      <t>TND</t>
    </r>
  </si>
  <si>
    <r>
      <rPr>
        <sz val="10.5"/>
        <color theme="1"/>
        <rFont val="Calibri"/>
        <family val="2"/>
      </rPr>
      <t>Tunisie</t>
    </r>
  </si>
  <si>
    <r>
      <rPr>
        <sz val="10.5"/>
        <color theme="1"/>
        <rFont val="Calibri"/>
        <family val="2"/>
      </rPr>
      <t>TOP</t>
    </r>
  </si>
  <si>
    <r>
      <rPr>
        <sz val="10.5"/>
        <color theme="1"/>
        <rFont val="Calibri"/>
        <family val="2"/>
      </rPr>
      <t>TRY</t>
    </r>
  </si>
  <si>
    <r>
      <rPr>
        <sz val="10.5"/>
        <color theme="1"/>
        <rFont val="Calibri"/>
        <family val="2"/>
      </rPr>
      <t>Lire turque</t>
    </r>
  </si>
  <si>
    <r>
      <rPr>
        <sz val="10.5"/>
        <color theme="1"/>
        <rFont val="Calibri"/>
        <family val="2"/>
      </rPr>
      <t>TTD</t>
    </r>
  </si>
  <si>
    <r>
      <rPr>
        <sz val="10.5"/>
        <color theme="1"/>
        <rFont val="Calibri"/>
        <family val="2"/>
      </rPr>
      <t>TWD</t>
    </r>
  </si>
  <si>
    <r>
      <rPr>
        <sz val="10.5"/>
        <color theme="1"/>
        <rFont val="Calibri"/>
        <family val="2"/>
      </rPr>
      <t>Nouveau dollar taïwanais</t>
    </r>
  </si>
  <si>
    <r>
      <rPr>
        <sz val="10.5"/>
        <color theme="1"/>
        <rFont val="Calibri"/>
        <family val="2"/>
      </rPr>
      <t>TZS</t>
    </r>
  </si>
  <si>
    <r>
      <rPr>
        <sz val="10.5"/>
        <color theme="1"/>
        <rFont val="Calibri"/>
        <family val="2"/>
      </rPr>
      <t>Shilling tanzanien</t>
    </r>
  </si>
  <si>
    <r>
      <rPr>
        <sz val="10.5"/>
        <color theme="1"/>
        <rFont val="Calibri"/>
        <family val="2"/>
      </rPr>
      <t>UAH</t>
    </r>
  </si>
  <si>
    <r>
      <rPr>
        <sz val="10.5"/>
        <color theme="1"/>
        <rFont val="Calibri"/>
        <family val="2"/>
      </rPr>
      <t>UGX</t>
    </r>
  </si>
  <si>
    <r>
      <rPr>
        <sz val="10.5"/>
        <color theme="1"/>
        <rFont val="Calibri"/>
        <family val="2"/>
      </rPr>
      <t>Shilling ougandais</t>
    </r>
  </si>
  <si>
    <t>Dollar des États-Unis</t>
  </si>
  <si>
    <r>
      <rPr>
        <sz val="10.5"/>
        <color theme="1"/>
        <rFont val="Calibri"/>
        <family val="2"/>
      </rPr>
      <t>UYU</t>
    </r>
  </si>
  <si>
    <r>
      <rPr>
        <sz val="10.5"/>
        <color theme="1"/>
        <rFont val="Calibri"/>
        <family val="2"/>
      </rPr>
      <t>UZS</t>
    </r>
  </si>
  <si>
    <r>
      <rPr>
        <sz val="10.5"/>
        <color theme="1"/>
        <rFont val="Calibri"/>
        <family val="2"/>
      </rPr>
      <t>VEF</t>
    </r>
  </si>
  <si>
    <r>
      <rPr>
        <sz val="10.5"/>
        <color theme="1"/>
        <rFont val="Calibri"/>
        <family val="2"/>
      </rPr>
      <t>VND</t>
    </r>
  </si>
  <si>
    <r>
      <rPr>
        <sz val="10.5"/>
        <color theme="1"/>
        <rFont val="Calibri"/>
        <family val="2"/>
      </rPr>
      <t>VUV</t>
    </r>
  </si>
  <si>
    <r>
      <rPr>
        <sz val="10.5"/>
        <color theme="1"/>
        <rFont val="Calibri"/>
        <family val="2"/>
      </rPr>
      <t>WST</t>
    </r>
  </si>
  <si>
    <r>
      <rPr>
        <sz val="10.5"/>
        <color theme="1"/>
        <rFont val="Calibri"/>
        <family val="2"/>
      </rPr>
      <t>Tala de Samoa</t>
    </r>
  </si>
  <si>
    <t>XAF</t>
  </si>
  <si>
    <t>XCD</t>
  </si>
  <si>
    <t>Dollar des Caraïbes orientales</t>
  </si>
  <si>
    <t>XOF</t>
  </si>
  <si>
    <r>
      <rPr>
        <sz val="10.5"/>
        <color theme="1"/>
        <rFont val="Calibri"/>
        <family val="2"/>
      </rPr>
      <t>YER</t>
    </r>
  </si>
  <si>
    <r>
      <rPr>
        <sz val="10.5"/>
        <color theme="1"/>
        <rFont val="Calibri"/>
        <family val="2"/>
      </rPr>
      <t>ZAR</t>
    </r>
  </si>
  <si>
    <r>
      <rPr>
        <sz val="10.5"/>
        <color theme="1"/>
        <rFont val="Calibri"/>
        <family val="2"/>
      </rPr>
      <t>ZMW</t>
    </r>
  </si>
  <si>
    <t>Dollar de la Barbade</t>
  </si>
  <si>
    <r>
      <rPr>
        <sz val="10.5"/>
        <color theme="1"/>
        <rFont val="Calibri"/>
        <family val="2"/>
      </rPr>
      <t>Lev bulgare (ancien)</t>
    </r>
  </si>
  <si>
    <t>Boliviano bolivien</t>
  </si>
  <si>
    <t>-</t>
  </si>
  <si>
    <t>BYR</t>
  </si>
  <si>
    <t>Rouble de Belarus</t>
  </si>
  <si>
    <r>
      <rPr>
        <sz val="10.5"/>
        <color theme="1"/>
        <rFont val="Calibri"/>
        <family val="2"/>
      </rPr>
      <t>CNH</t>
    </r>
  </si>
  <si>
    <r>
      <rPr>
        <sz val="10.5"/>
        <color theme="1"/>
        <rFont val="Calibri"/>
        <family val="2"/>
      </rPr>
      <t>Yuan renminbi chinois (off-shore)</t>
    </r>
  </si>
  <si>
    <r>
      <rPr>
        <sz val="10.5"/>
        <color theme="1"/>
        <rFont val="Calibri"/>
        <family val="2"/>
      </rPr>
      <t>Peso cubain convertible</t>
    </r>
  </si>
  <si>
    <t>Escudo cap-verdien</t>
  </si>
  <si>
    <r>
      <rPr>
        <sz val="10.5"/>
        <color theme="1"/>
        <rFont val="Calibri"/>
        <family val="2"/>
      </rPr>
      <t>Dollar fidjien</t>
    </r>
  </si>
  <si>
    <r>
      <rPr>
        <sz val="10.5"/>
        <color theme="1"/>
        <rFont val="Calibri"/>
        <family val="2"/>
      </rPr>
      <t>GGP</t>
    </r>
  </si>
  <si>
    <r>
      <rPr>
        <sz val="10.5"/>
        <color theme="1"/>
        <rFont val="Calibri"/>
        <family val="2"/>
      </rPr>
      <t>Livre</t>
    </r>
  </si>
  <si>
    <r>
      <rPr>
        <sz val="10.5"/>
        <color theme="1"/>
        <rFont val="Calibri"/>
        <family val="2"/>
      </rPr>
      <t>Dollar guyanais</t>
    </r>
  </si>
  <si>
    <r>
      <rPr>
        <sz val="10.5"/>
        <color theme="1"/>
        <rFont val="Calibri"/>
        <family val="2"/>
      </rPr>
      <t>Lempira hondurien</t>
    </r>
  </si>
  <si>
    <r>
      <rPr>
        <sz val="10.5"/>
        <color theme="1"/>
        <rFont val="Calibri"/>
        <family val="2"/>
      </rPr>
      <t>Gourde haïtienne</t>
    </r>
  </si>
  <si>
    <r>
      <rPr>
        <sz val="10.5"/>
        <color theme="1"/>
        <rFont val="Calibri"/>
        <family val="2"/>
      </rPr>
      <t>Forint hongrois</t>
    </r>
  </si>
  <si>
    <r>
      <rPr>
        <sz val="10.5"/>
        <color theme="1"/>
        <rFont val="Calibri"/>
        <family val="2"/>
      </rPr>
      <t>Roupie indonésienne</t>
    </r>
  </si>
  <si>
    <r>
      <rPr>
        <sz val="10.5"/>
        <color theme="1"/>
        <rFont val="Calibri"/>
        <family val="2"/>
      </rPr>
      <t>Nouveau shekel israélien</t>
    </r>
  </si>
  <si>
    <r>
      <rPr>
        <sz val="10.5"/>
        <color theme="1"/>
        <rFont val="Calibri"/>
        <family val="2"/>
      </rPr>
      <t>IMP</t>
    </r>
  </si>
  <si>
    <r>
      <rPr>
        <sz val="10.5"/>
        <color theme="1"/>
        <rFont val="Calibri"/>
        <family val="2"/>
      </rPr>
      <t>Livre de l’Île de Man</t>
    </r>
  </si>
  <si>
    <r>
      <rPr>
        <sz val="10.5"/>
        <color theme="1"/>
        <rFont val="Calibri"/>
        <family val="2"/>
      </rPr>
      <t>Roupie indienne</t>
    </r>
  </si>
  <si>
    <r>
      <rPr>
        <sz val="10.5"/>
        <color theme="1"/>
        <rFont val="Calibri"/>
        <family val="2"/>
      </rPr>
      <t>Rial iranien</t>
    </r>
  </si>
  <si>
    <r>
      <rPr>
        <sz val="10.5"/>
        <color theme="1"/>
        <rFont val="Calibri"/>
        <family val="2"/>
      </rPr>
      <t>JEP</t>
    </r>
  </si>
  <si>
    <r>
      <rPr>
        <sz val="10.5"/>
        <color theme="1"/>
        <rFont val="Calibri"/>
        <family val="2"/>
      </rPr>
      <t>Livre de Jersey</t>
    </r>
  </si>
  <si>
    <r>
      <rPr>
        <sz val="10.5"/>
        <color theme="1"/>
        <rFont val="Calibri"/>
        <family val="2"/>
      </rPr>
      <t>Dollar de la Jamaïque</t>
    </r>
  </si>
  <si>
    <r>
      <rPr>
        <sz val="10.5"/>
        <color theme="1"/>
        <rFont val="Calibri"/>
        <family val="2"/>
      </rPr>
      <t>Dinar jordanien</t>
    </r>
  </si>
  <si>
    <r>
      <rPr>
        <sz val="10.5"/>
        <color theme="1"/>
        <rFont val="Calibri"/>
        <family val="2"/>
      </rPr>
      <t>Yen japonais</t>
    </r>
  </si>
  <si>
    <r>
      <rPr>
        <sz val="10.5"/>
        <color theme="1"/>
        <rFont val="Calibri"/>
        <family val="2"/>
      </rPr>
      <t>Shilling kenyan</t>
    </r>
  </si>
  <si>
    <r>
      <rPr>
        <sz val="10.5"/>
        <color theme="1"/>
        <rFont val="Calibri"/>
        <family val="2"/>
      </rPr>
      <t>Sum kirghize</t>
    </r>
  </si>
  <si>
    <t>Riel cambodgien</t>
  </si>
  <si>
    <t>Franc comorien</t>
  </si>
  <si>
    <r>
      <rPr>
        <sz val="10.5"/>
        <color theme="1"/>
        <rFont val="Calibri"/>
        <family val="2"/>
      </rPr>
      <t>Won nord-coréen</t>
    </r>
  </si>
  <si>
    <r>
      <rPr>
        <sz val="10.5"/>
        <color theme="1"/>
        <rFont val="Calibri"/>
        <family val="2"/>
      </rPr>
      <t>Won sud-coréen</t>
    </r>
  </si>
  <si>
    <t>Dollar des Îles Caïman</t>
  </si>
  <si>
    <r>
      <rPr>
        <sz val="10.5"/>
        <color theme="1"/>
        <rFont val="Calibri"/>
        <family val="2"/>
      </rPr>
      <t>Tenge kazakh</t>
    </r>
  </si>
  <si>
    <r>
      <rPr>
        <sz val="10.5"/>
        <color theme="1"/>
        <rFont val="Calibri"/>
        <family val="2"/>
      </rPr>
      <t>Kip laotien</t>
    </r>
  </si>
  <si>
    <r>
      <rPr>
        <sz val="10.5"/>
        <color theme="1"/>
        <rFont val="Calibri"/>
        <family val="2"/>
      </rPr>
      <t>Livre libanaise</t>
    </r>
  </si>
  <si>
    <r>
      <rPr>
        <sz val="10.5"/>
        <color theme="1"/>
        <rFont val="Calibri"/>
        <family val="2"/>
      </rPr>
      <t>Roupie du Sri Lanka</t>
    </r>
  </si>
  <si>
    <r>
      <rPr>
        <sz val="10.5"/>
        <color theme="1"/>
        <rFont val="Calibri"/>
        <family val="2"/>
      </rPr>
      <t>Dollar du Libéria</t>
    </r>
  </si>
  <si>
    <r>
      <rPr>
        <sz val="10.5"/>
        <color theme="1"/>
        <rFont val="Calibri"/>
        <family val="2"/>
      </rPr>
      <t>Dinar libyen</t>
    </r>
  </si>
  <si>
    <r>
      <rPr>
        <sz val="10.5"/>
        <color theme="1"/>
        <rFont val="Calibri"/>
        <family val="2"/>
      </rPr>
      <t>Dirham marocain</t>
    </r>
  </si>
  <si>
    <r>
      <rPr>
        <sz val="10.5"/>
        <color theme="1"/>
        <rFont val="Calibri"/>
        <family val="2"/>
      </rPr>
      <t>Leu moldave</t>
    </r>
  </si>
  <si>
    <r>
      <rPr>
        <sz val="10.5"/>
        <color theme="1"/>
        <rFont val="Calibri"/>
        <family val="2"/>
      </rPr>
      <t>Ariary malgache</t>
    </r>
  </si>
  <si>
    <r>
      <rPr>
        <sz val="10.5"/>
        <color theme="1"/>
        <rFont val="Calibri"/>
        <family val="2"/>
      </rPr>
      <t>Kyat birman</t>
    </r>
  </si>
  <si>
    <r>
      <rPr>
        <sz val="10.5"/>
        <color theme="1"/>
        <rFont val="Calibri"/>
        <family val="2"/>
      </rPr>
      <t>Tugrik mongole</t>
    </r>
  </si>
  <si>
    <r>
      <rPr>
        <sz val="10.5"/>
        <color theme="1"/>
        <rFont val="Calibri"/>
        <family val="2"/>
      </rPr>
      <t>MRO</t>
    </r>
  </si>
  <si>
    <r>
      <rPr>
        <sz val="10.5"/>
        <color theme="1"/>
        <rFont val="Calibri"/>
        <family val="2"/>
      </rPr>
      <t>Ouguiya mauritanien</t>
    </r>
  </si>
  <si>
    <r>
      <rPr>
        <sz val="10.5"/>
        <color theme="1"/>
        <rFont val="Calibri"/>
        <family val="2"/>
      </rPr>
      <t>Roupie mauricienne</t>
    </r>
  </si>
  <si>
    <r>
      <rPr>
        <sz val="10.5"/>
        <color theme="1"/>
        <rFont val="Calibri"/>
        <family val="2"/>
      </rPr>
      <t>Rufiyaa des Maldives</t>
    </r>
  </si>
  <si>
    <r>
      <rPr>
        <sz val="10.5"/>
        <color theme="1"/>
        <rFont val="Calibri"/>
        <family val="2"/>
      </rPr>
      <t>Peso mexicain</t>
    </r>
  </si>
  <si>
    <r>
      <rPr>
        <sz val="10.5"/>
        <color theme="1"/>
        <rFont val="Calibri"/>
        <family val="2"/>
      </rPr>
      <t>Ringgit malais</t>
    </r>
  </si>
  <si>
    <r>
      <rPr>
        <sz val="10.5"/>
        <color theme="1"/>
        <rFont val="Calibri"/>
        <family val="2"/>
      </rPr>
      <t>Metical mozambicain</t>
    </r>
  </si>
  <si>
    <r>
      <rPr>
        <sz val="10.5"/>
        <color theme="1"/>
        <rFont val="Calibri"/>
        <family val="2"/>
      </rPr>
      <t>Dollar namibien</t>
    </r>
  </si>
  <si>
    <r>
      <rPr>
        <sz val="10.5"/>
        <color theme="1"/>
        <rFont val="Calibri"/>
        <family val="2"/>
      </rPr>
      <t>Naira  nigérian</t>
    </r>
  </si>
  <si>
    <r>
      <rPr>
        <sz val="10.5"/>
        <color theme="1"/>
        <rFont val="Calibri"/>
        <family val="2"/>
      </rPr>
      <t xml:space="preserve">Cordoba oro nicaraguayen </t>
    </r>
  </si>
  <si>
    <r>
      <rPr>
        <sz val="10.5"/>
        <color theme="1"/>
        <rFont val="Calibri"/>
        <family val="2"/>
      </rPr>
      <t>Couronne norvégienne</t>
    </r>
  </si>
  <si>
    <r>
      <rPr>
        <sz val="10.5"/>
        <color theme="1"/>
        <rFont val="Calibri"/>
        <family val="2"/>
      </rPr>
      <t>Roupie népalaise</t>
    </r>
  </si>
  <si>
    <r>
      <rPr>
        <sz val="10.5"/>
        <color theme="1"/>
        <rFont val="Calibri"/>
        <family val="2"/>
      </rPr>
      <t>Dollar néo-zélandais</t>
    </r>
  </si>
  <si>
    <r>
      <rPr>
        <sz val="10.5"/>
        <color theme="1"/>
        <rFont val="Calibri"/>
        <family val="2"/>
      </rPr>
      <t>Rial omanais</t>
    </r>
  </si>
  <si>
    <r>
      <rPr>
        <sz val="10.5"/>
        <color theme="1"/>
        <rFont val="Calibri"/>
        <family val="2"/>
      </rPr>
      <t>Peso philippin</t>
    </r>
  </si>
  <si>
    <r>
      <rPr>
        <sz val="10.5"/>
        <color theme="1"/>
        <rFont val="Calibri"/>
        <family val="2"/>
      </rPr>
      <t>Roupie pakistanaise</t>
    </r>
  </si>
  <si>
    <r>
      <rPr>
        <sz val="10.5"/>
        <color theme="1"/>
        <rFont val="Calibri"/>
        <family val="2"/>
      </rPr>
      <t>Zloty polonais</t>
    </r>
  </si>
  <si>
    <r>
      <rPr>
        <sz val="10.5"/>
        <color theme="1"/>
        <rFont val="Calibri"/>
        <family val="2"/>
      </rPr>
      <t>Leu roumain</t>
    </r>
  </si>
  <si>
    <r>
      <rPr>
        <sz val="10.5"/>
        <color theme="1"/>
        <rFont val="Calibri"/>
        <family val="2"/>
      </rPr>
      <t>Dinar serbe</t>
    </r>
  </si>
  <si>
    <r>
      <rPr>
        <sz val="10.5"/>
        <color theme="1"/>
        <rFont val="Calibri"/>
        <family val="2"/>
      </rPr>
      <t>Rouble russe</t>
    </r>
  </si>
  <si>
    <r>
      <rPr>
        <sz val="10.5"/>
        <color theme="1"/>
        <rFont val="Calibri"/>
        <family val="2"/>
      </rPr>
      <t>Franc rwandais</t>
    </r>
  </si>
  <si>
    <r>
      <rPr>
        <sz val="10.5"/>
        <color theme="1"/>
        <rFont val="Calibri"/>
        <family val="2"/>
      </rPr>
      <t>Rial saoudite</t>
    </r>
  </si>
  <si>
    <r>
      <rPr>
        <sz val="10.5"/>
        <color theme="1"/>
        <rFont val="Calibri"/>
        <family val="2"/>
      </rPr>
      <t>Dollar des Îles Salomon</t>
    </r>
  </si>
  <si>
    <r>
      <rPr>
        <sz val="10.5"/>
        <color theme="1"/>
        <rFont val="Calibri"/>
        <family val="2"/>
      </rPr>
      <t>Roupie seychelloise</t>
    </r>
  </si>
  <si>
    <r>
      <rPr>
        <sz val="10.5"/>
        <color theme="1"/>
        <rFont val="Calibri"/>
        <family val="2"/>
      </rPr>
      <t>Livre soudanaise</t>
    </r>
  </si>
  <si>
    <r>
      <rPr>
        <sz val="10.5"/>
        <color theme="1"/>
        <rFont val="Calibri"/>
        <family val="2"/>
      </rPr>
      <t>Couronne suédoise</t>
    </r>
  </si>
  <si>
    <r>
      <rPr>
        <sz val="10.5"/>
        <color theme="1"/>
        <rFont val="Calibri"/>
        <family val="2"/>
      </rPr>
      <t>Dollar de Singapour</t>
    </r>
  </si>
  <si>
    <r>
      <rPr>
        <sz val="10.5"/>
        <color theme="1"/>
        <rFont val="Calibri"/>
        <family val="2"/>
      </rPr>
      <t>Livre de Saint Hélène</t>
    </r>
  </si>
  <si>
    <r>
      <rPr>
        <sz val="10.5"/>
        <color theme="1"/>
        <rFont val="Calibri"/>
        <family val="2"/>
      </rPr>
      <t>Livre sud-soudanaise</t>
    </r>
  </si>
  <si>
    <r>
      <rPr>
        <sz val="10.5"/>
        <color theme="1"/>
        <rFont val="Calibri"/>
        <family val="2"/>
      </rPr>
      <t>STD</t>
    </r>
  </si>
  <si>
    <r>
      <rPr>
        <sz val="10.5"/>
        <color theme="1"/>
        <rFont val="Calibri"/>
        <family val="2"/>
      </rPr>
      <t>Dobra de Sao Tomé-et-Principe</t>
    </r>
  </si>
  <si>
    <r>
      <rPr>
        <sz val="10.5"/>
        <color theme="1"/>
        <rFont val="Calibri"/>
        <family val="2"/>
      </rPr>
      <t>Livre syrienne</t>
    </r>
  </si>
  <si>
    <t>Lilangeni swazi</t>
  </si>
  <si>
    <r>
      <rPr>
        <sz val="10.5"/>
        <color theme="1"/>
        <rFont val="Calibri"/>
        <family val="2"/>
      </rPr>
      <t>Baht thaïlandais</t>
    </r>
  </si>
  <si>
    <r>
      <rPr>
        <sz val="10.5"/>
        <color theme="1"/>
        <rFont val="Calibri"/>
        <family val="2"/>
      </rPr>
      <t>Nouveau manat turkmène</t>
    </r>
  </si>
  <si>
    <r>
      <rPr>
        <sz val="10.5"/>
        <color theme="1"/>
        <rFont val="Calibri"/>
        <family val="2"/>
      </rPr>
      <t>Pa’anga des Îles Tonga</t>
    </r>
  </si>
  <si>
    <r>
      <rPr>
        <sz val="10.5"/>
        <color theme="1"/>
        <rFont val="Calibri"/>
        <family val="2"/>
      </rPr>
      <t>Dollar de Trinité-et-Tobago</t>
    </r>
  </si>
  <si>
    <r>
      <rPr>
        <sz val="10.5"/>
        <color theme="1"/>
        <rFont val="Calibri"/>
        <family val="2"/>
      </rPr>
      <t>TVD</t>
    </r>
  </si>
  <si>
    <r>
      <rPr>
        <sz val="10.5"/>
        <color theme="1"/>
        <rFont val="Calibri"/>
        <family val="2"/>
      </rPr>
      <t>Dollar de Tuvalu</t>
    </r>
  </si>
  <si>
    <r>
      <rPr>
        <sz val="10.5"/>
        <color theme="1"/>
        <rFont val="Calibri"/>
        <family val="2"/>
      </rPr>
      <t>Hryvnia ukrainien</t>
    </r>
  </si>
  <si>
    <r>
      <rPr>
        <sz val="10.5"/>
        <color theme="1"/>
        <rFont val="Calibri"/>
        <family val="2"/>
      </rPr>
      <t xml:space="preserve">Peso uruguayen </t>
    </r>
  </si>
  <si>
    <r>
      <rPr>
        <sz val="10.5"/>
        <color theme="1"/>
        <rFont val="Calibri"/>
        <family val="2"/>
      </rPr>
      <t>Dong vietnamien</t>
    </r>
  </si>
  <si>
    <r>
      <rPr>
        <sz val="10.5"/>
        <color theme="1"/>
        <rFont val="Calibri"/>
        <family val="2"/>
      </rPr>
      <t>Vatu de Vanuatu</t>
    </r>
  </si>
  <si>
    <t>Franc CFA d’Afrique de l’Ouest</t>
  </si>
  <si>
    <r>
      <rPr>
        <sz val="10.5"/>
        <color theme="1"/>
        <rFont val="Calibri"/>
        <family val="2"/>
      </rPr>
      <t>Rial yéménite</t>
    </r>
  </si>
  <si>
    <r>
      <rPr>
        <sz val="10.5"/>
        <color theme="1"/>
        <rFont val="Calibri"/>
        <family val="2"/>
      </rPr>
      <t>Rand sud-africain</t>
    </r>
  </si>
  <si>
    <r>
      <rPr>
        <sz val="10.5"/>
        <color theme="1"/>
        <rFont val="Calibri"/>
        <family val="2"/>
      </rPr>
      <t>Kwacha zambien</t>
    </r>
  </si>
  <si>
    <r>
      <rPr>
        <b/>
        <sz val="10.5"/>
        <color theme="1"/>
        <rFont val="Calibri"/>
        <family val="2"/>
      </rPr>
      <t>Code de devise (ISO 4217)</t>
    </r>
  </si>
  <si>
    <r>
      <rPr>
        <b/>
        <sz val="10.5"/>
        <color theme="1"/>
        <rFont val="Calibri"/>
        <family val="2"/>
      </rPr>
      <t>Code numérique de devise (ISO 4217)</t>
    </r>
  </si>
  <si>
    <t>Franc CFA d’Afrique centrale</t>
  </si>
  <si>
    <r>
      <rPr>
        <sz val="10.5"/>
        <color theme="1"/>
        <rFont val="Calibri"/>
        <family val="2"/>
      </rPr>
      <t>Patca de Macao</t>
    </r>
  </si>
  <si>
    <t>Kosovo</t>
  </si>
  <si>
    <t>XK</t>
  </si>
  <si>
    <t>XKX</t>
  </si>
  <si>
    <r>
      <rPr>
        <b/>
        <sz val="10.5"/>
        <color theme="1"/>
        <rFont val="Calibri"/>
        <family val="2"/>
      </rPr>
      <t>Tableau 3 - Options de déclaration</t>
    </r>
  </si>
  <si>
    <r>
      <rPr>
        <b/>
        <sz val="10.5"/>
        <color theme="1"/>
        <rFont val="Calibri"/>
        <family val="2"/>
      </rPr>
      <t>Tableau 4 - Liste des codes de devise</t>
    </r>
  </si>
  <si>
    <r>
      <rPr>
        <b/>
        <sz val="10.5"/>
        <color theme="1"/>
        <rFont val="Calibri"/>
        <family val="2"/>
      </rPr>
      <t>Tableau 5 - Liste de matières premières</t>
    </r>
  </si>
  <si>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</si>
  <si>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</si>
  <si>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</si>
  <si>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</si>
  <si>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</si>
  <si>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</si>
  <si>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</si>
  <si>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</si>
  <si>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</si>
  <si>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</si>
  <si>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</si>
  <si>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</si>
  <si>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</si>
  <si>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</si>
  <si>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</si>
  <si>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</si>
  <si>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</si>
  <si>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</si>
  <si>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</si>
  <si>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</si>
  <si>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</si>
  <si>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</si>
  <si>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</si>
  <si>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</si>
  <si>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</si>
  <si>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</si>
  <si>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</si>
  <si>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</si>
  <si>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</si>
  <si>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</si>
  <si>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</si>
  <si>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</si>
  <si>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</si>
  <si>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</si>
  <si>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</si>
  <si>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</si>
  <si>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</si>
  <si>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</si>
  <si>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</si>
  <si>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</si>
  <si>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</si>
  <si>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</si>
  <si>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</si>
  <si>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</si>
  <si>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</si>
  <si>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</si>
  <si>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</si>
  <si>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</si>
  <si>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</si>
  <si>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</si>
  <si>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</si>
  <si>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2701</t>
  </si>
  <si>
    <t>2702</t>
  </si>
  <si>
    <t>2703</t>
  </si>
  <si>
    <t>2704</t>
  </si>
  <si>
    <t>2705</t>
  </si>
  <si>
    <t>2706</t>
  </si>
  <si>
    <t>2707</t>
  </si>
  <si>
    <t>2708</t>
  </si>
  <si>
    <t>2709</t>
  </si>
  <si>
    <t>2710</t>
  </si>
  <si>
    <t>2711</t>
  </si>
  <si>
    <t>2712</t>
  </si>
  <si>
    <t>2713</t>
  </si>
  <si>
    <t>2714</t>
  </si>
  <si>
    <t>2715</t>
  </si>
  <si>
    <t>7102</t>
  </si>
  <si>
    <t>7106</t>
  </si>
  <si>
    <t>7108</t>
  </si>
  <si>
    <r>
      <rPr>
        <b/>
        <sz val="11"/>
        <color theme="1"/>
        <rFont val="Calibri"/>
        <family val="2"/>
        <scheme val="minor"/>
      </rPr>
      <t>Code de produit HS</t>
    </r>
  </si>
  <si>
    <r>
      <rPr>
        <b/>
        <sz val="11"/>
        <color theme="1"/>
        <rFont val="Calibri"/>
        <family val="2"/>
        <scheme val="minor"/>
      </rPr>
      <t>Description de produit HS av. volume</t>
    </r>
  </si>
  <si>
    <r>
      <rPr>
        <b/>
        <sz val="10.5"/>
        <color theme="1"/>
        <rFont val="Calibri"/>
        <family val="2"/>
      </rPr>
      <t>Code GFS</t>
    </r>
  </si>
  <si>
    <t>Nom du flux de revenus</t>
  </si>
  <si>
    <t>Valeur des revenus</t>
  </si>
  <si>
    <t>1112E1</t>
  </si>
  <si>
    <t>1112E2</t>
  </si>
  <si>
    <t>112E</t>
  </si>
  <si>
    <t>Impôts sur la masse salariale et la force de travail</t>
  </si>
  <si>
    <t>113E</t>
  </si>
  <si>
    <t>Impôts sur la propriété</t>
  </si>
  <si>
    <t>1141E</t>
  </si>
  <si>
    <t>1142E</t>
  </si>
  <si>
    <t>114521E</t>
  </si>
  <si>
    <t>114522E</t>
  </si>
  <si>
    <t>11451E</t>
  </si>
  <si>
    <t>1151E</t>
  </si>
  <si>
    <t>1152E</t>
  </si>
  <si>
    <t>1153E1</t>
  </si>
  <si>
    <t>116E</t>
  </si>
  <si>
    <t>Autres impôts payés par les entreprises exploitant des ressources naturelles</t>
  </si>
  <si>
    <t>1212E</t>
  </si>
  <si>
    <t>Cotisations patronales à la sécurité sociale</t>
  </si>
  <si>
    <t>1412E1</t>
  </si>
  <si>
    <t>1412E2</t>
  </si>
  <si>
    <t>1413E</t>
  </si>
  <si>
    <t>1415E1</t>
  </si>
  <si>
    <t>1415E2</t>
  </si>
  <si>
    <t>1415E31</t>
  </si>
  <si>
    <t>1415E32</t>
  </si>
  <si>
    <t>1415E4</t>
  </si>
  <si>
    <t>1415E5</t>
  </si>
  <si>
    <t>1421E</t>
  </si>
  <si>
    <t>1422E</t>
  </si>
  <si>
    <t>143E</t>
  </si>
  <si>
    <t>144E1</t>
  </si>
  <si>
    <t>Transferts volontaires à l’État (donations)</t>
  </si>
  <si>
    <r>
      <rPr>
        <b/>
        <sz val="10.5"/>
        <color theme="1"/>
        <rFont val="Calibri"/>
        <family val="2"/>
      </rPr>
      <t>Codes GFS des flux de revenus issus des entreprises extractives</t>
    </r>
  </si>
  <si>
    <r>
      <rPr>
        <b/>
        <sz val="10.5"/>
        <color theme="1"/>
        <rFont val="Calibri"/>
        <family val="2"/>
      </rPr>
      <t>Tableau 6 - Codes/Classification GFS</t>
    </r>
  </si>
  <si>
    <r>
      <rPr>
        <b/>
        <sz val="10.5"/>
        <color theme="1"/>
        <rFont val="Calibri"/>
        <family val="2"/>
      </rPr>
      <t>Combiné</t>
    </r>
  </si>
  <si>
    <t>Impôts (11E)</t>
  </si>
  <si>
    <t>Impôts sur le revenu, le bénéfice et les plus-values</t>
  </si>
  <si>
    <t>Impôts sur la masse salariale et la force de travail (112E)</t>
  </si>
  <si>
    <t>Impôts sur la propriété (113E)</t>
  </si>
  <si>
    <t>Impôts sur les biens et services (114E)</t>
  </si>
  <si>
    <t>Taxes sur le commerce et les transactions au niveau international (115E)</t>
  </si>
  <si>
    <t>Cotisations sociales (12E)</t>
  </si>
  <si>
    <t>Cotisations patronales à la sécurité sociale (1212E)</t>
  </si>
  <si>
    <t>Autre revenu (14E)</t>
  </si>
  <si>
    <t>Revenu dégagé de la propriété (141E)</t>
  </si>
  <si>
    <t>Ventes de marchandises et de services (142E)</t>
  </si>
  <si>
    <t>Amendes, peines et dédits (143E)</t>
  </si>
  <si>
    <t>Transferts volontaires à l’État (donations) (144E1)</t>
  </si>
  <si>
    <t>GFS Niveau 1</t>
  </si>
  <si>
    <t>GFS Niveau 2</t>
  </si>
  <si>
    <t>GFS Niveau 3</t>
  </si>
  <si>
    <t>GFS Niveau 4</t>
  </si>
  <si>
    <r>
      <rPr>
        <b/>
        <sz val="10.5"/>
        <color theme="1"/>
        <rFont val="Calibri"/>
        <family val="2"/>
      </rPr>
      <t>Secteur (s)</t>
    </r>
  </si>
  <si>
    <t>Nom du projet</t>
  </si>
  <si>
    <t>Entité de l’État</t>
  </si>
  <si>
    <t>Nom du paiement</t>
  </si>
  <si>
    <t>Perçu par projet (O/N)</t>
  </si>
  <si>
    <t>Déclaré par projet (O/N)</t>
  </si>
  <si>
    <t>Commentaires</t>
  </si>
  <si>
    <t>Dividendes (1412E)</t>
  </si>
  <si>
    <t>Des entreprises d’État (1412E1)</t>
  </si>
  <si>
    <t>Provenant de la participation de l’État (1412E2)</t>
  </si>
  <si>
    <t>Retraits à partir du revenu de quasi-sociétés (1413E)</t>
  </si>
  <si>
    <t>Loyers (1415E)</t>
  </si>
  <si>
    <t>Primes (1415E2)</t>
  </si>
  <si>
    <t>Droits sur la production (en nature ou en espèces)(1415E3)</t>
  </si>
  <si>
    <t>Frais administratifs pour services gouvernementaux (1422E)</t>
  </si>
  <si>
    <t>Transferts obligatoires à l’État (infrastructures et autres éléments) (1415E4)</t>
  </si>
  <si>
    <t>Autres paiements de loyer (1415E5)</t>
  </si>
  <si>
    <t>Ventes de marchandises et de services par des entités de l’État (1421E)</t>
  </si>
  <si>
    <t>Impôts ordinaires sur le revenu, le bénéfice et les plus-values (1112E1)</t>
  </si>
  <si>
    <t>Impôts ordinaires sur le revenu, le bénéfice et les plus-values</t>
  </si>
  <si>
    <t>Impôts extraordinaires sur le revenu, le bénéfice et les plus-values</t>
  </si>
  <si>
    <t>Impôts généraux sur les biens et services (TVA, taxes sur les ventes, taxes sur le chiffre d’affaires)</t>
  </si>
  <si>
    <t>Droits d’accise (1142E)</t>
  </si>
  <si>
    <t>Droits d’accise</t>
  </si>
  <si>
    <t>Impôts sur l’usage de biens/permission d’utiliser des biens ou d’exécuter des activités (1145E)</t>
  </si>
  <si>
    <t>Droits de licence (114521E)</t>
  </si>
  <si>
    <t>Droits de licence</t>
  </si>
  <si>
    <t>Taxes sur les émissions et la pollution</t>
  </si>
  <si>
    <t>Taxes sur les véhicules à moteur (11451E)</t>
  </si>
  <si>
    <t>Taxes sur les véhicules à moteur</t>
  </si>
  <si>
    <t>Droits de douane et autres droits d’importation (1151E)</t>
  </si>
  <si>
    <t>Droits de douane et autres droits d’importation</t>
  </si>
  <si>
    <t>Taxes sur les exportations (1152E)</t>
  </si>
  <si>
    <t>Taxes sur les exportations</t>
  </si>
  <si>
    <t>Bénéfices des monopoles fiscaux sur les ressources naturelles (1153E1)</t>
  </si>
  <si>
    <t>Bénéfices des monopoles fiscaux sur les ressources naturelles</t>
  </si>
  <si>
    <t>Des entreprises d’État</t>
  </si>
  <si>
    <t>Provenant de la participation de l’État</t>
  </si>
  <si>
    <t>Retraits à partir du revenu de quasi-sociétés</t>
  </si>
  <si>
    <t>Redevances</t>
  </si>
  <si>
    <t>Primes</t>
  </si>
  <si>
    <t>Livré/payé directement à l’État (1415E31)</t>
  </si>
  <si>
    <t>Livré/payé directement à l’État</t>
  </si>
  <si>
    <t>Livré/payé à une/des entreprise(s) d’État</t>
  </si>
  <si>
    <t>Transferts obligatoires à l’État (infrastructures et autres éléments)</t>
  </si>
  <si>
    <t>Autres paiements de loyer</t>
  </si>
  <si>
    <t>Ventes de marchandises et de services par des entités de l’État</t>
  </si>
  <si>
    <t>Frais administratifs pour services gouvernementaux</t>
  </si>
  <si>
    <r>
      <rPr>
        <b/>
        <sz val="10.5"/>
        <color theme="1"/>
        <rFont val="Calibri"/>
        <family val="2"/>
      </rPr>
      <t>Tableau 7 - Secteurs</t>
    </r>
  </si>
  <si>
    <t>Entreprise</t>
  </si>
  <si>
    <t>Devise de déclaration</t>
  </si>
  <si>
    <t>Étapes du projet</t>
  </si>
  <si>
    <r>
      <rPr>
        <b/>
        <sz val="10.5"/>
        <color theme="1"/>
        <rFont val="Calibri"/>
        <family val="2"/>
      </rPr>
      <t>Tableau 8 - Phases de projet</t>
    </r>
  </si>
  <si>
    <t>&lt;Sélectionner l’étape&gt;</t>
  </si>
  <si>
    <t>Prospection</t>
  </si>
  <si>
    <t>Développement</t>
  </si>
  <si>
    <r>
      <rPr>
        <sz val="10.5"/>
        <color theme="1"/>
        <rFont val="Calibri"/>
        <family val="2"/>
      </rPr>
      <t>Oui, divulgation systématique</t>
    </r>
  </si>
  <si>
    <t>Référence(s) de la convention juridique : contrat, licence, bail, concession,...</t>
  </si>
  <si>
    <t>AJOUTER UN SECTEUR</t>
  </si>
  <si>
    <t>Secteur</t>
  </si>
  <si>
    <t>Redevances (1415E1)</t>
  </si>
  <si>
    <t>Secteur</t>
  </si>
  <si>
    <t>Entité de l’État</t>
  </si>
  <si>
    <t>Valeur de revenus</t>
  </si>
  <si>
    <t>Oui</t>
  </si>
  <si>
    <r>
      <rPr>
        <b/>
        <sz val="10.5"/>
        <color theme="1"/>
        <rFont val="Calibri"/>
        <family val="2"/>
      </rPr>
      <t>Code ISO de devise (alpha 3)</t>
    </r>
  </si>
  <si>
    <r>
      <rPr>
        <b/>
        <sz val="10.5"/>
        <color theme="1"/>
        <rFont val="Calibri"/>
        <family val="2"/>
      </rPr>
      <t>Devise</t>
    </r>
  </si>
  <si>
    <t>Liste</t>
  </si>
  <si>
    <r>
      <rPr>
        <b/>
        <sz val="10.5"/>
        <color theme="1"/>
        <rFont val="Calibri"/>
        <family val="2"/>
      </rPr>
      <t>GFS Niveau 1</t>
    </r>
  </si>
  <si>
    <r>
      <rPr>
        <b/>
        <sz val="10.5"/>
        <color theme="1"/>
        <rFont val="Calibri"/>
        <family val="2"/>
      </rPr>
      <t>GFS Niveau 2</t>
    </r>
  </si>
  <si>
    <r>
      <rPr>
        <b/>
        <sz val="10.5"/>
        <color theme="1"/>
        <rFont val="Calibri"/>
        <family val="2"/>
      </rPr>
      <t>GFS Niveau 3</t>
    </r>
  </si>
  <si>
    <r>
      <rPr>
        <b/>
        <sz val="10.5"/>
        <color theme="1"/>
        <rFont val="Calibri"/>
        <family val="2"/>
      </rPr>
      <t>GFS Niveau 4</t>
    </r>
  </si>
  <si>
    <t>USD</t>
  </si>
  <si>
    <t>&lt;Sélectionner l’option&gt;</t>
  </si>
  <si>
    <t>Impôts ordinaires sur le revenu, le bénéfice et les plus-values (1112E1)</t>
  </si>
  <si>
    <t>Impôts ordinaires sur le revenu, le bénéfice et les plus-values (1112E1)</t>
  </si>
  <si>
    <t>&lt;Sélectionner le secteur&gt;</t>
  </si>
  <si>
    <t>Oui</t>
  </si>
  <si>
    <t>Impôts extraordinaires sur le revenu, le bénéfice et les plus-values (1112E2)</t>
  </si>
  <si>
    <t>Impôts (11E)</t>
  </si>
  <si>
    <t>Impôts sur le revenu, le bénéfice et les plus-values (111E)</t>
  </si>
  <si>
    <t>Impôts extraordinaires sur le revenu, le bénéfice et les plus-values (1112E2)</t>
  </si>
  <si>
    <t>Impôts extraordinaires sur le revenu, le bénéfice et les plus-values (1112E2)</t>
  </si>
  <si>
    <t>Pétrole</t>
  </si>
  <si>
    <t>Oui, à travers le rapportage ITIE</t>
  </si>
  <si>
    <t>Impôts (11E)</t>
  </si>
  <si>
    <t>Impôts sur la masse salariale et la force de travail (112E)</t>
  </si>
  <si>
    <t>Impôts sur la masse salariale et la force de travail (112E)</t>
  </si>
  <si>
    <t>Impôts sur la masse salariale et la force de travail (112E)</t>
  </si>
  <si>
    <t>Gaz</t>
  </si>
  <si>
    <t>Production</t>
  </si>
  <si>
    <t>Sans objet.</t>
  </si>
  <si>
    <t>Impôts (11E)</t>
  </si>
  <si>
    <t>Impôts sur la propriété (113E)</t>
  </si>
  <si>
    <t>Impôts sur la propriété (113E)</t>
  </si>
  <si>
    <t>Impôts sur la propriété (113E)</t>
  </si>
  <si>
    <t>Sans objet</t>
  </si>
  <si>
    <t>Non disponible</t>
  </si>
  <si>
    <t>Impôts généraux sur les biens et services (TVA, taxes sur les ventes, taxes sur le chiffre d’affaires)(1141E)</t>
  </si>
  <si>
    <t>Impôts (11E)</t>
  </si>
  <si>
    <t>Impôts généraux sur les biens et services (TVA, taxes sur les ventes, taxes sur le chiffre d’affaires (1141E)</t>
  </si>
  <si>
    <t>Impôts généraux sur les biens et services (TVA, taxes sur les ventes, taxes sur le chiffre d’affaires (1141E)</t>
  </si>
  <si>
    <t>Sans objet</t>
  </si>
  <si>
    <t>Autres</t>
  </si>
  <si>
    <t>USD</t>
  </si>
  <si>
    <t>Dollar des États-Unis</t>
  </si>
  <si>
    <t>Impôts (11E)</t>
  </si>
  <si>
    <t>Impôts sur les biens et services (114E)</t>
  </si>
  <si>
    <t>Droits d’accise (1142E)</t>
  </si>
  <si>
    <t>Droits d’accise (1142E)</t>
  </si>
  <si>
    <t>Pétrole &amp; Gaz</t>
  </si>
  <si>
    <t>Sans objet</t>
  </si>
  <si>
    <t>EUR</t>
  </si>
  <si>
    <t>Euro</t>
  </si>
  <si>
    <t>Droits de licence (114521E)</t>
  </si>
  <si>
    <t>Impôts (11E)</t>
  </si>
  <si>
    <t>Impôts sur les biens et services (114E)</t>
  </si>
  <si>
    <t>Droits de licence (114521E)</t>
  </si>
  <si>
    <t>Autres</t>
  </si>
  <si>
    <r>
      <rPr>
        <b/>
        <sz val="10.5"/>
        <color theme="0"/>
        <rFont val="Calibri"/>
        <family val="2"/>
      </rPr>
      <t>Code de devise (ISO 4217)</t>
    </r>
  </si>
  <si>
    <r>
      <rPr>
        <b/>
        <sz val="10.5"/>
        <color theme="0"/>
        <rFont val="Calibri"/>
        <family val="2"/>
      </rPr>
      <t>Code numérique de devise (ISO 4217)</t>
    </r>
  </si>
  <si>
    <r>
      <rPr>
        <b/>
        <sz val="10.5"/>
        <color theme="0"/>
        <rFont val="Calibri"/>
        <family val="2"/>
      </rPr>
      <t>Devise</t>
    </r>
  </si>
  <si>
    <t>Taxes sur les émissions et la pollution (114522E)</t>
  </si>
  <si>
    <t>Impôts (11E)</t>
  </si>
  <si>
    <t>Impôts sur les biens et services (114E)</t>
  </si>
  <si>
    <t>Impôts sur l’usage de biens/permission d’utiliser des biens ou d’exécuter des activités (1145E)</t>
  </si>
  <si>
    <t>Taxes sur les émissions et la pollution (114522E)</t>
  </si>
  <si>
    <t>Impôts (11E)</t>
  </si>
  <si>
    <t>Impôts sur les biens et services (114E)</t>
  </si>
  <si>
    <t>Impôts sur l’usage de biens/permission d’utiliser des biens ou d’exécuter des activités (1145E)</t>
  </si>
  <si>
    <t>Taxes sur les véhicules à moteur (11451E)</t>
  </si>
  <si>
    <t>XCD</t>
  </si>
  <si>
    <t>Dollar des Caraïbes orientales</t>
  </si>
  <si>
    <r>
      <rPr>
        <sz val="10.5"/>
        <color theme="1"/>
        <rFont val="Calibri"/>
        <family val="2"/>
      </rPr>
      <t>AFN</t>
    </r>
  </si>
  <si>
    <r>
      <rPr>
        <sz val="10.5"/>
        <color theme="1"/>
        <rFont val="Calibri"/>
        <family val="2"/>
      </rPr>
      <t>Afghani afghan</t>
    </r>
  </si>
  <si>
    <t>Impôts (11E)</t>
  </si>
  <si>
    <t>Droits de douane et autres droits d’importation (1151E)</t>
  </si>
  <si>
    <t>Droits de douane et autres droits d’importation (1151E)</t>
  </si>
  <si>
    <r>
      <rPr>
        <sz val="10.5"/>
        <color theme="1"/>
        <rFont val="Calibri"/>
        <family val="2"/>
      </rPr>
      <t>ALL</t>
    </r>
  </si>
  <si>
    <r>
      <rPr>
        <sz val="10.5"/>
        <color theme="1"/>
        <rFont val="Calibri"/>
        <family val="2"/>
      </rPr>
      <t>Lek albanais</t>
    </r>
  </si>
  <si>
    <t>Impôts (11E)</t>
  </si>
  <si>
    <t>Taxes sur le commerce et les transactions au niveau international (115E)</t>
  </si>
  <si>
    <t>Taxes sur les exportations (1152E)</t>
  </si>
  <si>
    <t>Taxes sur les exportations (1152E)</t>
  </si>
  <si>
    <r>
      <rPr>
        <sz val="10.5"/>
        <color theme="1"/>
        <rFont val="Calibri"/>
        <family val="2"/>
      </rPr>
      <t>AMD</t>
    </r>
  </si>
  <si>
    <r>
      <rPr>
        <sz val="10.5"/>
        <color theme="1"/>
        <rFont val="Calibri"/>
        <family val="2"/>
      </rPr>
      <t>Dram arménien</t>
    </r>
  </si>
  <si>
    <t>Impôts (11E)</t>
  </si>
  <si>
    <t>Taxes sur le commerce et les transactions au niveau international (115E)</t>
  </si>
  <si>
    <t>Bénéfices des monopoles fiscaux sur les ressources naturelles (1153E1)</t>
  </si>
  <si>
    <t>Bénéfices des monopoles fiscaux sur les ressources naturelles (1153E1)</t>
  </si>
  <si>
    <t>Autres impôts payés par les entreprises exploitant des ressources naturelles (116E)</t>
  </si>
  <si>
    <t>Impôts (11E)</t>
  </si>
  <si>
    <t>Autres impôts payés par les entreprises exploitant des ressources naturelles (116E)</t>
  </si>
  <si>
    <t>Autres impôts payés par les entreprises exploitant des ressources naturelles (116E)</t>
  </si>
  <si>
    <t>Autres impôts payés par les entreprises exploitant des ressources naturelles (116E)</t>
  </si>
  <si>
    <r>
      <rPr>
        <sz val="10.5"/>
        <color theme="1"/>
        <rFont val="Calibri"/>
        <family val="2"/>
      </rPr>
      <t>AOA</t>
    </r>
  </si>
  <si>
    <r>
      <rPr>
        <sz val="10.5"/>
        <color theme="1"/>
        <rFont val="Calibri"/>
        <family val="2"/>
      </rPr>
      <t>Kwanza angolais</t>
    </r>
  </si>
  <si>
    <t>Cotisations patronales à la sécurité sociale (1212E)</t>
  </si>
  <si>
    <t>Cotisations patronales à la sécurité sociale (1212E)</t>
  </si>
  <si>
    <t>Cotisations patronales à la sécurité sociale (1212E)</t>
  </si>
  <si>
    <t>EUR</t>
  </si>
  <si>
    <t>Euro</t>
  </si>
  <si>
    <r>
      <rPr>
        <sz val="10.5"/>
        <color theme="1"/>
        <rFont val="Calibri"/>
        <family val="2"/>
      </rPr>
      <t>ARS</t>
    </r>
  </si>
  <si>
    <r>
      <rPr>
        <sz val="10.5"/>
        <color theme="1"/>
        <rFont val="Calibri"/>
        <family val="2"/>
      </rPr>
      <t>Peso argentin</t>
    </r>
  </si>
  <si>
    <t>Des entreprises d’État (1412E1)</t>
  </si>
  <si>
    <r>
      <rPr>
        <sz val="10.5"/>
        <color theme="1"/>
        <rFont val="Calibri"/>
        <family val="2"/>
      </rPr>
      <t>AUD</t>
    </r>
  </si>
  <si>
    <r>
      <rPr>
        <sz val="10.5"/>
        <color theme="1"/>
        <rFont val="Calibri"/>
        <family val="2"/>
      </rPr>
      <t>Dollar australien</t>
    </r>
  </si>
  <si>
    <t>Autre revenu (14E)</t>
  </si>
  <si>
    <t>Revenu dégagé de la propriété (141E)</t>
  </si>
  <si>
    <t>Dividendes (1412E)</t>
  </si>
  <si>
    <t>Provenant de la participation de l’État (1412E2)</t>
  </si>
  <si>
    <r>
      <rPr>
        <sz val="10.5"/>
        <color theme="1"/>
        <rFont val="Calibri"/>
        <family val="2"/>
      </rPr>
      <t>AWG</t>
    </r>
  </si>
  <si>
    <r>
      <rPr>
        <sz val="10.5"/>
        <color theme="1"/>
        <rFont val="Calibri"/>
        <family val="2"/>
      </rPr>
      <t>Florin d’Aruba</t>
    </r>
  </si>
  <si>
    <t>Autre revenu (14E)</t>
  </si>
  <si>
    <t>Revenu dégagé de la propriété (141E)</t>
  </si>
  <si>
    <t>Retraits à partir du revenu de quasi-sociétés (1413E)</t>
  </si>
  <si>
    <t>Retraits à partir du revenu de quasi-sociétés (1413E)</t>
  </si>
  <si>
    <r>
      <rPr>
        <sz val="10.5"/>
        <color theme="1"/>
        <rFont val="Calibri"/>
        <family val="2"/>
      </rPr>
      <t>AZN</t>
    </r>
  </si>
  <si>
    <r>
      <rPr>
        <sz val="10.5"/>
        <color theme="1"/>
        <rFont val="Calibri"/>
        <family val="2"/>
      </rPr>
      <t>Manat azéri</t>
    </r>
  </si>
  <si>
    <t>Redevances (1415E1)</t>
  </si>
  <si>
    <t>Autre revenu (14E)</t>
  </si>
  <si>
    <t>Revenu dégagé de la propriété (141E)</t>
  </si>
  <si>
    <t>Redevances (1415E1)</t>
  </si>
  <si>
    <t>Autre revenu (14E)</t>
  </si>
  <si>
    <t>Revenu dégagé de la propriété (141E)</t>
  </si>
  <si>
    <t>Loyers (1415E)</t>
  </si>
  <si>
    <t>Primes (1415E2)</t>
  </si>
  <si>
    <r>
      <rPr>
        <sz val="10.5"/>
        <color theme="1"/>
        <rFont val="Calibri"/>
        <family val="2"/>
      </rPr>
      <t>BBD</t>
    </r>
  </si>
  <si>
    <r>
      <rPr>
        <sz val="10.5"/>
        <color theme="1"/>
        <rFont val="Calibri"/>
        <family val="2"/>
      </rPr>
      <t>Dollar de la Barbade</t>
    </r>
  </si>
  <si>
    <t>Autre revenu (14E)</t>
  </si>
  <si>
    <t>Revenu dégagé de la propriété (141E)</t>
  </si>
  <si>
    <t>Loyers (1415E)</t>
  </si>
  <si>
    <r>
      <rPr>
        <sz val="10.5"/>
        <color theme="1"/>
        <rFont val="Calibri"/>
        <family val="2"/>
      </rPr>
      <t>BDT</t>
    </r>
  </si>
  <si>
    <r>
      <rPr>
        <sz val="10.5"/>
        <color theme="1"/>
        <rFont val="Calibri"/>
        <family val="2"/>
      </rPr>
      <t>Taka bangladeshi</t>
    </r>
  </si>
  <si>
    <t>Autre revenu (14E)</t>
  </si>
  <si>
    <t>Revenu dégagé de la propriété (141E)</t>
  </si>
  <si>
    <t>Loyers (1415E)</t>
  </si>
  <si>
    <t>Droits sur la production (en nature ou en espèces)(1415E3)</t>
  </si>
  <si>
    <t>EUR</t>
  </si>
  <si>
    <t>Euro</t>
  </si>
  <si>
    <t>Autre revenu (14E)</t>
  </si>
  <si>
    <t>Revenu dégagé de la propriété (141E)</t>
  </si>
  <si>
    <t>Loyers (1415E)</t>
  </si>
  <si>
    <t>Transferts obligatoires à l’État (infrastructures et autres éléments) (1415E4)</t>
  </si>
  <si>
    <r>
      <rPr>
        <sz val="10.5"/>
        <color theme="1"/>
        <rFont val="Calibri"/>
        <family val="2"/>
      </rPr>
      <t>BHD</t>
    </r>
  </si>
  <si>
    <r>
      <rPr>
        <sz val="10.5"/>
        <color theme="1"/>
        <rFont val="Calibri"/>
        <family val="2"/>
      </rPr>
      <t>Dinar de Bahreïn</t>
    </r>
  </si>
  <si>
    <t>Autre revenu (14E)</t>
  </si>
  <si>
    <t>Revenu dégagé de la propriété (141E)</t>
  </si>
  <si>
    <t>Loyers (1415E)</t>
  </si>
  <si>
    <t>Autres paiements de loyer (1415E5)</t>
  </si>
  <si>
    <t>Autre revenu (14E)</t>
  </si>
  <si>
    <t>Ventes de marchandises et de services par des entités de l’État (1421E)</t>
  </si>
  <si>
    <t>Ventes de marchandises et de services par des entités de l’État (1421E)</t>
  </si>
  <si>
    <r>
      <rPr>
        <sz val="10.5"/>
        <color theme="1"/>
        <rFont val="Calibri"/>
        <family val="2"/>
      </rPr>
      <t>BMD</t>
    </r>
  </si>
  <si>
    <r>
      <rPr>
        <sz val="10.5"/>
        <color theme="1"/>
        <rFont val="Calibri"/>
        <family val="2"/>
      </rPr>
      <t>Dollar des Bermudes</t>
    </r>
  </si>
  <si>
    <t>Autre revenu (14E)</t>
  </si>
  <si>
    <t>Ventes de marchandises et de services (142E)</t>
  </si>
  <si>
    <t>Frais administratifs pour services gouvernementaux (1422E)</t>
  </si>
  <si>
    <t>Frais administratifs pour services gouvernementaux (1422E)</t>
  </si>
  <si>
    <t>BTN</t>
  </si>
  <si>
    <t>Autre revenu (14E)</t>
  </si>
  <si>
    <r>
      <rPr>
        <sz val="10.5"/>
        <color theme="1"/>
        <rFont val="Calibri"/>
        <family val="2"/>
      </rPr>
      <t>BOB</t>
    </r>
  </si>
  <si>
    <r>
      <rPr>
        <sz val="10.5"/>
        <color theme="1"/>
        <rFont val="Calibri"/>
        <family val="2"/>
      </rPr>
      <t>Boliviano bolivien</t>
    </r>
  </si>
  <si>
    <t>Autre revenu (14E)</t>
  </si>
  <si>
    <t>Transferts volontaires à l’État (donations)(144E1)</t>
  </si>
  <si>
    <t>Transferts volontaires à l’État (donations)(144E1)</t>
  </si>
  <si>
    <t>Transferts volontaires à l’État (donations)(144E1)</t>
  </si>
  <si>
    <t>BAM</t>
  </si>
  <si>
    <t>Mark convertible de Bosnie-Herzégovine</t>
  </si>
  <si>
    <t>&lt;Sélectionner à partir du menu&gt;</t>
  </si>
  <si>
    <t>&lt;Sélectionner à partir du menu&gt;</t>
  </si>
  <si>
    <t>&lt;Sélectionner à partir du menu&gt;</t>
  </si>
  <si>
    <t>&lt;Sélectionner à partir du menu&gt;</t>
  </si>
  <si>
    <t>&lt;Sélectionner à partir du menu&gt;</t>
  </si>
  <si>
    <t>&lt;Sélectionner à partir du menu&gt;</t>
  </si>
  <si>
    <t>&lt;Sélectionner à partir du menu&gt;</t>
  </si>
  <si>
    <r>
      <rPr>
        <sz val="10.5"/>
        <color theme="1"/>
        <rFont val="Calibri"/>
        <family val="2"/>
      </rPr>
      <t>BSD</t>
    </r>
  </si>
  <si>
    <r>
      <rPr>
        <sz val="10.5"/>
        <color theme="1"/>
        <rFont val="Calibri"/>
        <family val="2"/>
      </rPr>
      <t>Dollar bahamien</t>
    </r>
  </si>
  <si>
    <t>BRL</t>
  </si>
  <si>
    <t>Réal brésilien</t>
  </si>
  <si>
    <r>
      <rPr>
        <sz val="10.5"/>
        <color theme="1"/>
        <rFont val="Calibri"/>
        <family val="2"/>
      </rPr>
      <t>BTN</t>
    </r>
  </si>
  <si>
    <t>USD</t>
  </si>
  <si>
    <t>Dollar des États-Unis</t>
  </si>
  <si>
    <r>
      <rPr>
        <sz val="10.5"/>
        <color theme="1"/>
        <rFont val="Calibri"/>
        <family val="2"/>
      </rPr>
      <t>BWP</t>
    </r>
  </si>
  <si>
    <r>
      <rPr>
        <sz val="10.5"/>
        <color theme="1"/>
        <rFont val="Calibri"/>
        <family val="2"/>
      </rPr>
      <t>Pula du Botswana</t>
    </r>
  </si>
  <si>
    <t>USD</t>
  </si>
  <si>
    <t>Dollar des États-Unis</t>
  </si>
  <si>
    <r>
      <rPr>
        <sz val="10.5"/>
        <color theme="1"/>
        <rFont val="Calibri"/>
        <family val="2"/>
      </rPr>
      <t>BYR</t>
    </r>
  </si>
  <si>
    <r>
      <rPr>
        <sz val="10.5"/>
        <color theme="1"/>
        <rFont val="Calibri"/>
        <family val="2"/>
      </rPr>
      <t>Rouble de Belarus</t>
    </r>
  </si>
  <si>
    <t>BND</t>
  </si>
  <si>
    <t>Dollar de Brunei</t>
  </si>
  <si>
    <r>
      <rPr>
        <sz val="10.5"/>
        <color theme="1"/>
        <rFont val="Calibri"/>
        <family val="2"/>
      </rPr>
      <t>BZD</t>
    </r>
  </si>
  <si>
    <r>
      <rPr>
        <sz val="10.5"/>
        <color theme="1"/>
        <rFont val="Calibri"/>
        <family val="2"/>
      </rPr>
      <t>Dollar de Belize</t>
    </r>
  </si>
  <si>
    <t>BGN</t>
  </si>
  <si>
    <t>Lev bulgare (ancien)</t>
  </si>
  <si>
    <t>XOF</t>
  </si>
  <si>
    <t>Franc CFA d’Afrique de l’Ouest</t>
  </si>
  <si>
    <t>BIF</t>
  </si>
  <si>
    <t>Franc du Burundi</t>
  </si>
  <si>
    <t>CAD</t>
  </si>
  <si>
    <t>Dollar canadien</t>
  </si>
  <si>
    <t>XAF</t>
  </si>
  <si>
    <t>Franc CFA d’Afrique centrale</t>
  </si>
  <si>
    <r>
      <rPr>
        <sz val="10.5"/>
        <color theme="1"/>
        <rFont val="Calibri"/>
        <family val="2"/>
      </rPr>
      <t>CVE</t>
    </r>
  </si>
  <si>
    <r>
      <rPr>
        <sz val="10.5"/>
        <color theme="1"/>
        <rFont val="Calibri"/>
        <family val="2"/>
      </rPr>
      <t>Escudo cap-verdien</t>
    </r>
  </si>
  <si>
    <t>XAF</t>
  </si>
  <si>
    <t>Franc CFA d’Afrique centrale</t>
  </si>
  <si>
    <t>CLF</t>
  </si>
  <si>
    <t>CNH</t>
  </si>
  <si>
    <t>Yuan renminbi chinois (off-shore)</t>
  </si>
  <si>
    <t>AUD</t>
  </si>
  <si>
    <t>Dollar australien</t>
  </si>
  <si>
    <t>AUD</t>
  </si>
  <si>
    <t>Dollar australien</t>
  </si>
  <si>
    <r>
      <rPr>
        <sz val="10.5"/>
        <color theme="1"/>
        <rFont val="Calibri"/>
        <family val="2"/>
      </rPr>
      <t>DZD</t>
    </r>
  </si>
  <si>
    <r>
      <rPr>
        <sz val="10.5"/>
        <color theme="1"/>
        <rFont val="Calibri"/>
        <family val="2"/>
      </rPr>
      <t>Dinar algérien</t>
    </r>
  </si>
  <si>
    <t>COP</t>
  </si>
  <si>
    <t>Peso colombien</t>
  </si>
  <si>
    <t>CRC</t>
  </si>
  <si>
    <t>Colon costaricain</t>
  </si>
  <si>
    <t>XOF</t>
  </si>
  <si>
    <t>Franc CFA d’Afrique de l’Ouest</t>
  </si>
  <si>
    <r>
      <rPr>
        <sz val="10.5"/>
        <color theme="1"/>
        <rFont val="Calibri"/>
        <family val="2"/>
      </rPr>
      <t>EUR</t>
    </r>
  </si>
  <si>
    <r>
      <rPr>
        <sz val="10.5"/>
        <color theme="1"/>
        <rFont val="Calibri"/>
        <family val="2"/>
      </rPr>
      <t>Euro</t>
    </r>
  </si>
  <si>
    <t>CUC</t>
  </si>
  <si>
    <t>Peso cubain convertible</t>
  </si>
  <si>
    <t>EUR</t>
  </si>
  <si>
    <t>Euro</t>
  </si>
  <si>
    <t>CZK</t>
  </si>
  <si>
    <t>Couronne tchèque</t>
  </si>
  <si>
    <t>CDF</t>
  </si>
  <si>
    <t>Franc congolais</t>
  </si>
  <si>
    <t>DKK</t>
  </si>
  <si>
    <t>Couronne danoise</t>
  </si>
  <si>
    <t>DJF</t>
  </si>
  <si>
    <t>Franc djiboutien</t>
  </si>
  <si>
    <t>XCD</t>
  </si>
  <si>
    <t>Dollar des Caraïbes orientales</t>
  </si>
  <si>
    <t>DOP</t>
  </si>
  <si>
    <t>Peso dominicain</t>
  </si>
  <si>
    <t>USD</t>
  </si>
  <si>
    <t>Dollar des États-Unis</t>
  </si>
  <si>
    <t>EGP</t>
  </si>
  <si>
    <t>Livre égyptienne</t>
  </si>
  <si>
    <t>USD</t>
  </si>
  <si>
    <t>Dollar des États-Unis</t>
  </si>
  <si>
    <t>XAF</t>
  </si>
  <si>
    <t>Franc CFA d’Afrique centrale</t>
  </si>
  <si>
    <t>ERN</t>
  </si>
  <si>
    <t>Nakfa érythréen</t>
  </si>
  <si>
    <r>
      <rPr>
        <sz val="10.5"/>
        <color theme="1"/>
        <rFont val="Calibri"/>
        <family val="2"/>
      </rPr>
      <t>HRK</t>
    </r>
  </si>
  <si>
    <r>
      <rPr>
        <sz val="10.5"/>
        <color theme="1"/>
        <rFont val="Calibri"/>
        <family val="2"/>
      </rPr>
      <t>Kuna croate</t>
    </r>
  </si>
  <si>
    <t>EUR</t>
  </si>
  <si>
    <t>Euro</t>
  </si>
  <si>
    <t>ETB</t>
  </si>
  <si>
    <t>Birr éthiopien</t>
  </si>
  <si>
    <t>FKP</t>
  </si>
  <si>
    <t>Livre des Malouines</t>
  </si>
  <si>
    <t>DKK</t>
  </si>
  <si>
    <t>Couronne danoise</t>
  </si>
  <si>
    <t>FJD</t>
  </si>
  <si>
    <t>Dollar fidjien</t>
  </si>
  <si>
    <t>EUR</t>
  </si>
  <si>
    <t>Euro</t>
  </si>
  <si>
    <t>EUR</t>
  </si>
  <si>
    <t>Euro</t>
  </si>
  <si>
    <t>EUR</t>
  </si>
  <si>
    <t>Euro</t>
  </si>
  <si>
    <t>EUR</t>
  </si>
  <si>
    <t>Euro</t>
  </si>
  <si>
    <t>EUR</t>
  </si>
  <si>
    <t>Euro</t>
  </si>
  <si>
    <t>XAF</t>
  </si>
  <si>
    <t>Franc CFA d’Afrique centrale</t>
  </si>
  <si>
    <t>GMD</t>
  </si>
  <si>
    <t>Dalasi gambien</t>
  </si>
  <si>
    <t>GEL</t>
  </si>
  <si>
    <t>Lari géorgien</t>
  </si>
  <si>
    <t>EUR</t>
  </si>
  <si>
    <t>Euro</t>
  </si>
  <si>
    <t>GHS</t>
  </si>
  <si>
    <t>Cedi ghanéen</t>
  </si>
  <si>
    <r>
      <rPr>
        <sz val="10.5"/>
        <color theme="1"/>
        <rFont val="Calibri"/>
        <family val="2"/>
      </rPr>
      <t>KHR</t>
    </r>
  </si>
  <si>
    <r>
      <rPr>
        <sz val="10.5"/>
        <color theme="1"/>
        <rFont val="Calibri"/>
        <family val="2"/>
      </rPr>
      <t>Riel cambodgien</t>
    </r>
  </si>
  <si>
    <t>GIP</t>
  </si>
  <si>
    <t>Livre de Gibraltar</t>
  </si>
  <si>
    <r>
      <rPr>
        <sz val="10.5"/>
        <color theme="1"/>
        <rFont val="Calibri"/>
        <family val="2"/>
      </rPr>
      <t>KMF</t>
    </r>
  </si>
  <si>
    <r>
      <rPr>
        <sz val="10.5"/>
        <color theme="1"/>
        <rFont val="Calibri"/>
        <family val="2"/>
      </rPr>
      <t>Franc comorien</t>
    </r>
  </si>
  <si>
    <t>EUR</t>
  </si>
  <si>
    <t>Euro</t>
  </si>
  <si>
    <t>DKK</t>
  </si>
  <si>
    <t>Couronne danoise</t>
  </si>
  <si>
    <t>XCD</t>
  </si>
  <si>
    <t>Dollar des Caraïbes orientales</t>
  </si>
  <si>
    <t>EUR</t>
  </si>
  <si>
    <t>Euro</t>
  </si>
  <si>
    <r>
      <rPr>
        <sz val="10.5"/>
        <color theme="1"/>
        <rFont val="Calibri"/>
        <family val="2"/>
      </rPr>
      <t>KYD</t>
    </r>
  </si>
  <si>
    <r>
      <rPr>
        <sz val="10.5"/>
        <color theme="1"/>
        <rFont val="Calibri"/>
        <family val="2"/>
      </rPr>
      <t>Dollar des Îles Caïman</t>
    </r>
  </si>
  <si>
    <t>USD</t>
  </si>
  <si>
    <t>Dollar des États-Unis</t>
  </si>
  <si>
    <t>GTQ</t>
  </si>
  <si>
    <t>Quetzal guatémaltèque</t>
  </si>
  <si>
    <t>GGP</t>
  </si>
  <si>
    <t>Livre</t>
  </si>
  <si>
    <t>GNF</t>
  </si>
  <si>
    <t>Franc guinéen</t>
  </si>
  <si>
    <t>XOF</t>
  </si>
  <si>
    <t>Franc CFA d’Afrique de l’Ouest</t>
  </si>
  <si>
    <t>GYD</t>
  </si>
  <si>
    <t>Dollar guyanais</t>
  </si>
  <si>
    <t>HTG</t>
  </si>
  <si>
    <t>Gourde haïtienne</t>
  </si>
  <si>
    <t>HNL</t>
  </si>
  <si>
    <t>Lempira hondurien</t>
  </si>
  <si>
    <t>HKD</t>
  </si>
  <si>
    <t>Dollar de Hong Kong</t>
  </si>
  <si>
    <t>HUF</t>
  </si>
  <si>
    <t>Forint hongrois</t>
  </si>
  <si>
    <t>ISK</t>
  </si>
  <si>
    <t>Couronne islandaise</t>
  </si>
  <si>
    <t>INR</t>
  </si>
  <si>
    <t>Roupie indienne</t>
  </si>
  <si>
    <t>IDR</t>
  </si>
  <si>
    <t>Roupie indonésienne</t>
  </si>
  <si>
    <t>IRR</t>
  </si>
  <si>
    <t>Rial iranien</t>
  </si>
  <si>
    <t>IQD</t>
  </si>
  <si>
    <t>Dinar irakien</t>
  </si>
  <si>
    <t>EUR</t>
  </si>
  <si>
    <t>Euro</t>
  </si>
  <si>
    <t>IMP</t>
  </si>
  <si>
    <t>Livre de l’Île de Man</t>
  </si>
  <si>
    <t>ILS</t>
  </si>
  <si>
    <t>Nouveau shekel israélien</t>
  </si>
  <si>
    <t>EUR</t>
  </si>
  <si>
    <t>Euro</t>
  </si>
  <si>
    <t>JMD</t>
  </si>
  <si>
    <t>Dollar de la Jamaïque</t>
  </si>
  <si>
    <t>JPY</t>
  </si>
  <si>
    <t>Yen japonais</t>
  </si>
  <si>
    <t>JEP</t>
  </si>
  <si>
    <t>Livre de Jersey</t>
  </si>
  <si>
    <t>JOD</t>
  </si>
  <si>
    <t>Dinar jordanien</t>
  </si>
  <si>
    <t>KZT</t>
  </si>
  <si>
    <t>Tenge kazakh</t>
  </si>
  <si>
    <t>KES</t>
  </si>
  <si>
    <t>Shilling kenyan</t>
  </si>
  <si>
    <t>KPW</t>
  </si>
  <si>
    <t>Won nord-coréen</t>
  </si>
  <si>
    <t>KRW</t>
  </si>
  <si>
    <t>Won sud-coréen</t>
  </si>
  <si>
    <t>EUR</t>
  </si>
  <si>
    <t>Euro</t>
  </si>
  <si>
    <t>KWD</t>
  </si>
  <si>
    <t>KGS</t>
  </si>
  <si>
    <t>Sum kirghize</t>
  </si>
  <si>
    <t>LAK</t>
  </si>
  <si>
    <t>Kip laotien</t>
  </si>
  <si>
    <t>EUR</t>
  </si>
  <si>
    <t>Euro</t>
  </si>
  <si>
    <t>LBP</t>
  </si>
  <si>
    <t>Livre libanaise</t>
  </si>
  <si>
    <t>LSL</t>
  </si>
  <si>
    <t>Loti du Lesotho</t>
  </si>
  <si>
    <t>LRD</t>
  </si>
  <si>
    <t>Dollar du Libéria</t>
  </si>
  <si>
    <t>LYD</t>
  </si>
  <si>
    <t>Dinar libyen</t>
  </si>
  <si>
    <t>CHF</t>
  </si>
  <si>
    <t>Franc suisse</t>
  </si>
  <si>
    <t>EUR</t>
  </si>
  <si>
    <t>Euro</t>
  </si>
  <si>
    <t>EUR</t>
  </si>
  <si>
    <t>Euro</t>
  </si>
  <si>
    <t>MOP</t>
  </si>
  <si>
    <t>Patca de Macao</t>
  </si>
  <si>
    <t>MKD</t>
  </si>
  <si>
    <t>MKD</t>
  </si>
  <si>
    <t>Denar macédonien</t>
  </si>
  <si>
    <t>MGA</t>
  </si>
  <si>
    <t>Ariary malgache</t>
  </si>
  <si>
    <t>MWK</t>
  </si>
  <si>
    <t>Kwacha du Malawi</t>
  </si>
  <si>
    <t>MYR</t>
  </si>
  <si>
    <t>Ringgit malais</t>
  </si>
  <si>
    <t>MVR</t>
  </si>
  <si>
    <t>Rufiyaa des Maldives</t>
  </si>
  <si>
    <t>XOF</t>
  </si>
  <si>
    <t>Franc CFA d’Afrique de l’Ouest</t>
  </si>
  <si>
    <t>EUR</t>
  </si>
  <si>
    <t>Euro</t>
  </si>
  <si>
    <t>USD</t>
  </si>
  <si>
    <t>Dollar des États-Unis</t>
  </si>
  <si>
    <t>EUR</t>
  </si>
  <si>
    <t>Euro</t>
  </si>
  <si>
    <t>MRO</t>
  </si>
  <si>
    <t>Ouguiya mauritanien</t>
  </si>
  <si>
    <t>MUR</t>
  </si>
  <si>
    <t>Roupie mauricienne</t>
  </si>
  <si>
    <t>EUR</t>
  </si>
  <si>
    <t>Euro</t>
  </si>
  <si>
    <r>
      <rPr>
        <sz val="10.5"/>
        <color theme="1"/>
        <rFont val="Calibri"/>
        <family val="2"/>
      </rPr>
      <t>SZL</t>
    </r>
  </si>
  <si>
    <r>
      <rPr>
        <sz val="10.5"/>
        <color theme="1"/>
        <rFont val="Calibri"/>
        <family val="2"/>
      </rPr>
      <t>Lilangeni swazi</t>
    </r>
  </si>
  <si>
    <t>MXN</t>
  </si>
  <si>
    <t>Peso mexicain</t>
  </si>
  <si>
    <t>USD</t>
  </si>
  <si>
    <t>Dollar des États-Unis</t>
  </si>
  <si>
    <t>MDL</t>
  </si>
  <si>
    <t>Leu moldave</t>
  </si>
  <si>
    <t>EUR</t>
  </si>
  <si>
    <t>Euro</t>
  </si>
  <si>
    <t>MNT</t>
  </si>
  <si>
    <t>Tugrik mongole</t>
  </si>
  <si>
    <t>EUR</t>
  </si>
  <si>
    <t>Euro</t>
  </si>
  <si>
    <t>XCD</t>
  </si>
  <si>
    <t>Dollar des Caraïbes orientales</t>
  </si>
  <si>
    <t>MAD</t>
  </si>
  <si>
    <t>Dirham marocain</t>
  </si>
  <si>
    <t>MZN</t>
  </si>
  <si>
    <t>Metical mozambicain</t>
  </si>
  <si>
    <t>MMK</t>
  </si>
  <si>
    <t>Kyat birman</t>
  </si>
  <si>
    <t>NAD</t>
  </si>
  <si>
    <t>Dollar namibien</t>
  </si>
  <si>
    <t>NPR</t>
  </si>
  <si>
    <t>Roupie népalaise</t>
  </si>
  <si>
    <r>
      <rPr>
        <sz val="10.5"/>
        <color theme="1"/>
        <rFont val="Calibri"/>
        <family val="2"/>
      </rPr>
      <t>USD</t>
    </r>
  </si>
  <si>
    <r>
      <rPr>
        <sz val="10.5"/>
        <color theme="1"/>
        <rFont val="Calibri"/>
        <family val="2"/>
      </rPr>
      <t>Dollar des États-Unis</t>
    </r>
  </si>
  <si>
    <t>EUR</t>
  </si>
  <si>
    <t>Euro</t>
  </si>
  <si>
    <r>
      <rPr>
        <sz val="10.5"/>
        <color theme="1"/>
        <rFont val="Calibri"/>
        <family val="2"/>
      </rPr>
      <t>USD</t>
    </r>
  </si>
  <si>
    <t>ANG</t>
  </si>
  <si>
    <t>Florin des Antilles néerlandaises</t>
  </si>
  <si>
    <t>NZD</t>
  </si>
  <si>
    <t>Dollar néo-zélandaise</t>
  </si>
  <si>
    <t>NIO</t>
  </si>
  <si>
    <t xml:space="preserve">Cordoba oro nicaraguayen </t>
  </si>
  <si>
    <t>XOF</t>
  </si>
  <si>
    <t>Franc CFA d’Afrique de l’Ouest</t>
  </si>
  <si>
    <t>NGN</t>
  </si>
  <si>
    <t>Naira  nigérian</t>
  </si>
  <si>
    <r>
      <rPr>
        <sz val="10.5"/>
        <color theme="1"/>
        <rFont val="Calibri"/>
        <family val="2"/>
      </rPr>
      <t>XAF</t>
    </r>
  </si>
  <si>
    <r>
      <rPr>
        <sz val="10.5"/>
        <color theme="1"/>
        <rFont val="Calibri"/>
        <family val="2"/>
      </rPr>
      <t>Franc CFA d’Afrique centrale</t>
    </r>
  </si>
  <si>
    <r>
      <rPr>
        <sz val="10.5"/>
        <color theme="1"/>
        <rFont val="Calibri"/>
        <family val="2"/>
      </rPr>
      <t>XCD</t>
    </r>
  </si>
  <si>
    <r>
      <rPr>
        <sz val="10.5"/>
        <color theme="1"/>
        <rFont val="Calibri"/>
        <family val="2"/>
      </rPr>
      <t>Dollar des Caraïbes orientales</t>
    </r>
  </si>
  <si>
    <t>USD</t>
  </si>
  <si>
    <t>Dollar des États-Unis</t>
  </si>
  <si>
    <r>
      <rPr>
        <sz val="10.5"/>
        <color theme="1"/>
        <rFont val="Calibri"/>
        <family val="2"/>
      </rPr>
      <t>XOF</t>
    </r>
  </si>
  <si>
    <r>
      <rPr>
        <sz val="10.5"/>
        <color theme="1"/>
        <rFont val="Calibri"/>
        <family val="2"/>
      </rPr>
      <t>Franc CFA d’Afrique de l’Ouest</t>
    </r>
  </si>
  <si>
    <t>NOK</t>
  </si>
  <si>
    <t>Couronne norvégienne</t>
  </si>
  <si>
    <t>OMR</t>
  </si>
  <si>
    <t>Rial omani</t>
  </si>
  <si>
    <t>PKR</t>
  </si>
  <si>
    <t>Roupie pakistanaise</t>
  </si>
  <si>
    <t>USD</t>
  </si>
  <si>
    <t>Dollar des États-Unis</t>
  </si>
  <si>
    <t>PAB</t>
  </si>
  <si>
    <t>PGK</t>
  </si>
  <si>
    <t>PYG</t>
  </si>
  <si>
    <t>Guarani paraguayen</t>
  </si>
  <si>
    <t>PEN</t>
  </si>
  <si>
    <t>Sol péruvien</t>
  </si>
  <si>
    <t>PHP</t>
  </si>
  <si>
    <t>Peso philippin</t>
  </si>
  <si>
    <t>PLN</t>
  </si>
  <si>
    <t>Zloty polonais</t>
  </si>
  <si>
    <t>EUR</t>
  </si>
  <si>
    <t>Euro</t>
  </si>
  <si>
    <t>USD</t>
  </si>
  <si>
    <t>Dollar des États-Unis</t>
  </si>
  <si>
    <t>QAR</t>
  </si>
  <si>
    <t>Rial du Qatar</t>
  </si>
  <si>
    <t>XAF</t>
  </si>
  <si>
    <t>Franc CFA d’Afrique centrale</t>
  </si>
  <si>
    <t>EUR</t>
  </si>
  <si>
    <t>Euro</t>
  </si>
  <si>
    <t>RON</t>
  </si>
  <si>
    <t>Leu roumain</t>
  </si>
  <si>
    <t>RUB</t>
  </si>
  <si>
    <t>Rouble russe</t>
  </si>
  <si>
    <t>RWF</t>
  </si>
  <si>
    <t>Franc rwandais</t>
  </si>
  <si>
    <t>SHP</t>
  </si>
  <si>
    <t>Livre de Saint Hélène</t>
  </si>
  <si>
    <t>XCD</t>
  </si>
  <si>
    <t>Dollar des Caraïbes orientales</t>
  </si>
  <si>
    <t>XCD</t>
  </si>
  <si>
    <t>Dollar des Caraïbes orientales</t>
  </si>
  <si>
    <t>EUR</t>
  </si>
  <si>
    <t>Euro</t>
  </si>
  <si>
    <t>XCD</t>
  </si>
  <si>
    <t>Dollar des Caraïbes orientales</t>
  </si>
  <si>
    <t>EUR</t>
  </si>
  <si>
    <t>Euro</t>
  </si>
  <si>
    <t>EUR</t>
  </si>
  <si>
    <t>Euro</t>
  </si>
  <si>
    <t>WST</t>
  </si>
  <si>
    <t>Tala de Samoa</t>
  </si>
  <si>
    <t>EUR</t>
  </si>
  <si>
    <t>Euro</t>
  </si>
  <si>
    <t>STD</t>
  </si>
  <si>
    <t>Dobra de Sao Tomé-et-Principe</t>
  </si>
  <si>
    <t>SAR</t>
  </si>
  <si>
    <t>Rial saoudite</t>
  </si>
  <si>
    <t>XOF</t>
  </si>
  <si>
    <t>Franc CFA d’Afrique de l’Ouest</t>
  </si>
  <si>
    <t>RSD</t>
  </si>
  <si>
    <t>Dinar serbe</t>
  </si>
  <si>
    <t>SCR</t>
  </si>
  <si>
    <t>SLL</t>
  </si>
  <si>
    <t>Leone sierra-léonais</t>
  </si>
  <si>
    <t>SGD</t>
  </si>
  <si>
    <t>Dollar de Singapour</t>
  </si>
  <si>
    <t>EUR</t>
  </si>
  <si>
    <t>Euro</t>
  </si>
  <si>
    <t>EUR</t>
  </si>
  <si>
    <t>Euro</t>
  </si>
  <si>
    <t>SBD</t>
  </si>
  <si>
    <t>Dollar des Îles Salomon</t>
  </si>
  <si>
    <t>SOS</t>
  </si>
  <si>
    <t>Shilling somalien</t>
  </si>
  <si>
    <t>ZAR</t>
  </si>
  <si>
    <t>Rand sud-africain</t>
  </si>
  <si>
    <t>SSP</t>
  </si>
  <si>
    <t>Livre sud-soudanaise</t>
  </si>
  <si>
    <t>EUR</t>
  </si>
  <si>
    <t>Euro</t>
  </si>
  <si>
    <t>LKR</t>
  </si>
  <si>
    <t>Roupie du Sri Lanka</t>
  </si>
  <si>
    <t>SDG</t>
  </si>
  <si>
    <t>Livre soudanaise</t>
  </si>
  <si>
    <t>SRD</t>
  </si>
  <si>
    <t>Dollar du Suriname</t>
  </si>
  <si>
    <t>SEK</t>
  </si>
  <si>
    <t>Couronne suédoise</t>
  </si>
  <si>
    <t>CHF</t>
  </si>
  <si>
    <t>Franc suisse</t>
  </si>
  <si>
    <t>SYP</t>
  </si>
  <si>
    <t>Livre syrienne</t>
  </si>
  <si>
    <t>TWD</t>
  </si>
  <si>
    <t>Nouveau dollar taïwanais</t>
  </si>
  <si>
    <t>TJS</t>
  </si>
  <si>
    <t>Somoni tadjik</t>
  </si>
  <si>
    <t>TZS</t>
  </si>
  <si>
    <t>Shilling tanzanien</t>
  </si>
  <si>
    <t>THB</t>
  </si>
  <si>
    <t>Baht thaïlandais</t>
  </si>
  <si>
    <t>USD</t>
  </si>
  <si>
    <t>Dollar des États-Unis</t>
  </si>
  <si>
    <t>XOF</t>
  </si>
  <si>
    <t>Franc CFA d’Afrique de l’Ouest</t>
  </si>
  <si>
    <t>TOP</t>
  </si>
  <si>
    <t>Pa’anga des Îles Tonga</t>
  </si>
  <si>
    <t>TTD</t>
  </si>
  <si>
    <t>Dollar de Trinité-et-Tobago</t>
  </si>
  <si>
    <t>TND</t>
  </si>
  <si>
    <t>Dinar tunisien</t>
  </si>
  <si>
    <t>TRY</t>
  </si>
  <si>
    <t>Lire turque</t>
  </si>
  <si>
    <t>TMT</t>
  </si>
  <si>
    <t>Nouveau manat turkmène</t>
  </si>
  <si>
    <t>USD</t>
  </si>
  <si>
    <t>Dollar des États-Unis</t>
  </si>
  <si>
    <t>TVD</t>
  </si>
  <si>
    <t>Dollar de Tuvalu</t>
  </si>
  <si>
    <t>UGX</t>
  </si>
  <si>
    <t>Shilling ougandais</t>
  </si>
  <si>
    <t>UAH</t>
  </si>
  <si>
    <t>Hryvnia ukrainien</t>
  </si>
  <si>
    <t>AED</t>
  </si>
  <si>
    <t>Dirham des Émirats arabes unis</t>
  </si>
  <si>
    <t>GBP</t>
  </si>
  <si>
    <t>Livre sterling</t>
  </si>
  <si>
    <t>UYU</t>
  </si>
  <si>
    <t>Peso uruguayen</t>
  </si>
  <si>
    <t>UZS</t>
  </si>
  <si>
    <t>Sum ouzbèque</t>
  </si>
  <si>
    <t>VUV</t>
  </si>
  <si>
    <t>Vatu de Vanuatu</t>
  </si>
  <si>
    <t>VAT</t>
  </si>
  <si>
    <t>EUR</t>
  </si>
  <si>
    <t>Euro</t>
  </si>
  <si>
    <t>VEF</t>
  </si>
  <si>
    <t>VND</t>
  </si>
  <si>
    <t>Dong vietnamien</t>
  </si>
  <si>
    <t>USD</t>
  </si>
  <si>
    <t>Dollar des États-Unis</t>
  </si>
  <si>
    <t>YER</t>
  </si>
  <si>
    <t>Rial yéménite</t>
  </si>
  <si>
    <t>ZMW</t>
  </si>
  <si>
    <t>Kwacha zambien</t>
  </si>
  <si>
    <t>USD</t>
  </si>
  <si>
    <t>Dollar des États-Unis</t>
  </si>
  <si>
    <t xml:space="preserve">Le Secrétariat international peut prodiguer conseils et soutien sur demande. Veuillez le contacter à </t>
  </si>
  <si>
    <t>Vous recevrez des retours immédiats sur un certain nombre des données que vous aurez inscrites, et certaines cellules se rempliront automatiquement.</t>
  </si>
  <si>
    <t>Les cellules en bleu pâle ne servent qu’à indiquer les sources et/ou à inscrire des commentaires</t>
  </si>
  <si>
    <t xml:space="preserve">Pour chaque ligne, veuillez procéder comme suit </t>
  </si>
  <si>
    <t>Les cellules en bleu pâle ne servent qu’à indiquer les sources et/ou inscrire des commentaires</t>
  </si>
  <si>
    <t>Les décisions du Groupe multipartite concernant les seuils de matérialité sont-elles publiquement disponibles ?</t>
  </si>
  <si>
    <t>Si oui, quelle aurait dû être la part des revenus transférés par le gouvernement en vertu de la formule de répartition des revenus ?</t>
  </si>
  <si>
    <t>Si oui, quel est le montant total des dépenses quasi fiscales engagées par les entreprises d’État ?</t>
  </si>
  <si>
    <t>Veuillez fournir une liste de toutes les entités déclarantes, accompagnée de l’information y afférente</t>
  </si>
  <si>
    <t>Nom complet de l’entité</t>
  </si>
  <si>
    <t>Ajoutez de nouvelles lignes au besoin, effectuez un clic droit sur le numéro de ligne à gauche, puis sélectionnez « Insérer »</t>
  </si>
  <si>
    <t>Nom complet de l’entreprise</t>
  </si>
  <si>
    <t>Ajouter ci-dessous, à titre de commentaire, toute information supplémentaire qu’il ne serait pas judicieux d’inclure dans le tableau ci-dessus.</t>
  </si>
  <si>
    <t>Balboa panaméen</t>
  </si>
  <si>
    <t>Roupie seychelloise</t>
  </si>
  <si>
    <t>Trinité-et-Tobago</t>
  </si>
  <si>
    <t>Saint Vincent et les Grenadines</t>
  </si>
  <si>
    <t>Îles Féroé</t>
  </si>
  <si>
    <t>Kina de Papouasie-Nouvelle-Guinée</t>
  </si>
  <si>
    <t>Bolivar fuerte vénézuélien</t>
  </si>
  <si>
    <t>Îles Åland</t>
  </si>
  <si>
    <t>Nutum du Bhoutan</t>
  </si>
  <si>
    <t>Darussalam de Brunei</t>
  </si>
  <si>
    <t>Unidad de Fomento chilien</t>
  </si>
  <si>
    <t>Kuna croate</t>
  </si>
  <si>
    <t>Guernesey</t>
  </si>
  <si>
    <t>Dinar koweitien</t>
  </si>
  <si>
    <t>Riyal du Qatar</t>
  </si>
  <si>
    <t>Monténégro</t>
  </si>
  <si>
    <t>Koweït</t>
  </si>
  <si>
    <t>Vue d’ensemble des industries extractives, y compris de toute activité importante de prospection.</t>
  </si>
  <si>
    <t>Amendes, peines et forfaits</t>
  </si>
  <si>
    <t>Amendes, peines et forfaits (143E)</t>
  </si>
  <si>
    <t>Amendes, peines et forfaits(143E)</t>
  </si>
  <si>
    <t>Minier</t>
  </si>
  <si>
    <t>Partie 4 (Recettes de l’État) Elle contient des données exhaustives sur les revenus de l’État par flux de revenu, en utilisant la classification SFP.</t>
  </si>
  <si>
    <t>Total des recettes de l’État provenant du secteur extractif (utilisant la classification SFP)</t>
  </si>
  <si>
    <t>5. Si des paiements sont recensés dans le Rapport ITIE mais ne correspondent pas aux catégories SFP, veuillez les lister dans la case ci-dessous dénommée « Informations supplémentaires ».</t>
  </si>
  <si>
    <t>Cadre SFP pour le rapportage ITIE</t>
  </si>
  <si>
    <t>En quoi consiste le SFP ?</t>
  </si>
  <si>
    <t>Classification SFP</t>
  </si>
  <si>
    <t>data@eiti.org</t>
  </si>
  <si>
    <t xml:space="preserve">2. Lorsqu’il aura été répondu à certaines questions, de nouvelles indications et questions peuvent s’afficher. Merci de répondre à chacune d’elles jusqu’à ce que la section ait été remplie. </t>
  </si>
  <si>
    <t>Sociétés associées, commencer par l’Opérateur</t>
  </si>
  <si>
    <t>Valeur de production</t>
  </si>
  <si>
    <t>Unité</t>
  </si>
  <si>
    <t>Source du taux de change (URL,…):</t>
  </si>
  <si>
    <t>Nombre d’entités de l’État déclarantes (Entreprises d'Etat incluses si collectant)</t>
  </si>
  <si>
    <t>Nombre d’entreprises déclarantes (Entreprises d'Etat incluses si payeur)</t>
  </si>
  <si>
    <t>Les données ITIE sont-elles systématiquement divulguées par le gouvernement à une adresse unique?</t>
  </si>
  <si>
    <t>Autres secteurs (autres que les secteur en amont)</t>
  </si>
  <si>
    <t>PIB - secteur artisanal et informel</t>
  </si>
  <si>
    <t>Paiement effectué en nature?</t>
  </si>
  <si>
    <t>Volume en nature (si applicable)</t>
  </si>
  <si>
    <t>Unité (si applicable)</t>
  </si>
  <si>
    <t>Matières premières (une matière/ligne)</t>
  </si>
  <si>
    <t>Tonnes</t>
  </si>
  <si>
    <t>Type d'Agence</t>
  </si>
  <si>
    <t>Tableau 9 - Types d'agences gouvernementales</t>
  </si>
  <si>
    <t>Autre</t>
  </si>
  <si>
    <t>Administration centrale</t>
  </si>
  <si>
    <t>Administration d'Etat fédéré</t>
  </si>
  <si>
    <t>Administration locale</t>
  </si>
  <si>
    <t>Société publique financière et Entreprise d'Etat</t>
  </si>
  <si>
    <t>Référence au(s) rapport(s) financier(s) audité(s) (Ajouter des lignes si plusieurs Entreprises d'Etat)</t>
  </si>
  <si>
    <t>Toute référence à des entreprises d’État (portails ou sites Internet d’entreprise), telle que paraissant dans le Rapport (Ajouter des lignes si plusieurs Entreprises D'Etat)</t>
  </si>
  <si>
    <t>Rapport financier audité (si indisponible, bilan comptable ou flux de trésorerie…)</t>
  </si>
  <si>
    <t>Le gouvernement divulgue-t-il des informations sur les paiements liés à l'environnement?</t>
  </si>
  <si>
    <t>Si oui, quel est le montant total des paiements obligatoires liés à l'environnement?</t>
  </si>
  <si>
    <t>Si oui, quel est le montant total des paiements volontaires liés à l'environnement?</t>
  </si>
  <si>
    <t>Rempli le :</t>
  </si>
  <si>
    <t>AAAA-MM-JJ</t>
  </si>
  <si>
    <t>Modèle de données résumées pour les divulgations ITIE</t>
  </si>
  <si>
    <r>
      <t xml:space="preserve">« Rendre le Rapport ITIE disponible en format données ouvertes (xlsx ou csv) en ligne et faire connaître sa disponibilité » </t>
    </r>
    <r>
      <rPr>
        <sz val="12"/>
        <color rgb="FF000000"/>
        <rFont val="Franklin Gothic Book"/>
        <family val="2"/>
      </rPr>
      <t xml:space="preserve">
</t>
    </r>
    <r>
      <rPr>
        <i/>
        <sz val="12"/>
        <color rgb="FF000000"/>
        <rFont val="Franklin Gothic Book"/>
        <family val="2"/>
      </rPr>
      <t>- Exigence ITIE 7.1.c</t>
    </r>
  </si>
  <si>
    <t>Comment fonctionne la publication de données ITIE :</t>
  </si>
  <si>
    <t>1. N’utiliser qu’un classeur Excel par exercice fiscal couvert. Si la déclaration porte à la fois sur les hydrocarbures et l’exploitation minière, ces deux secteurs peuvent être inclus dans un seul classeur.</t>
  </si>
  <si>
    <t>2. Remplir le classeur entier - parties 1 à 5</t>
  </si>
  <si>
    <r>
      <t xml:space="preserve">3. Prière de soumettre cette fiche de données en même temps que le Rapport ITIE. L’envoyer au Secrétariat international à : </t>
    </r>
    <r>
      <rPr>
        <u/>
        <sz val="12"/>
        <color rgb="FF0070C0"/>
        <rFont val="Franklin Gothic Book"/>
        <family val="2"/>
      </rPr>
      <t xml:space="preserve">data@eiti.org. </t>
    </r>
  </si>
  <si>
    <r>
      <t xml:space="preserve">4. Les données serviront à alimenter le référentiel mondial de données ITIE, disponible sur le site Internet international de l’ITIE à </t>
    </r>
    <r>
      <rPr>
        <u/>
        <sz val="12"/>
        <color rgb="FF0070C0"/>
        <rFont val="Franklin Gothic Book"/>
        <family val="2"/>
      </rPr>
      <t>https://eiti.org/fr/donnees</t>
    </r>
    <r>
      <rPr>
        <sz val="12"/>
        <rFont val="Franklin Gothic Book"/>
        <family val="2"/>
      </rPr>
      <t>. Le fichier vous sera renvoyé, afin de pouvoir être publié sur les canaux de votre choix.</t>
    </r>
  </si>
  <si>
    <t>Le présent formulaire modèle devra être rempli intégralement et soumis au Secrétariat international de l’ITIE pour chaque exercice fiscal couvert par le rapportage ITIE.</t>
  </si>
  <si>
    <t>Ce classeur comporte cinq parties. Insérer vos données en commençant par la partie 1 et continuer jusqu’à la partie 5</t>
  </si>
  <si>
    <r>
      <rPr>
        <b/>
        <sz val="12"/>
        <rFont val="Franklin Gothic Book"/>
        <family val="2"/>
      </rPr>
      <t xml:space="preserve">Partie 1 (Présentation) : </t>
    </r>
    <r>
      <rPr>
        <sz val="12"/>
        <rFont val="Franklin Gothic Book"/>
        <family val="2"/>
      </rPr>
      <t>Insérer les caractéristiques relatives au pays et aux données.</t>
    </r>
  </si>
  <si>
    <r>
      <rPr>
        <b/>
        <sz val="12"/>
        <rFont val="Franklin Gothic Book"/>
        <family val="2"/>
      </rPr>
      <t xml:space="preserve">Partie 2 (Liste de pointage) : </t>
    </r>
    <r>
      <rPr>
        <sz val="12"/>
        <rFont val="Franklin Gothic Book"/>
        <family val="2"/>
      </rPr>
      <t>Inscrire les données contextuelles et financières agrégées correspondant aux Exigences ITIE 2, 3, 4, 5 et 6.</t>
    </r>
  </si>
  <si>
    <r>
      <rPr>
        <b/>
        <sz val="12"/>
        <rFont val="Franklin Gothic Book"/>
        <family val="2"/>
      </rPr>
      <t xml:space="preserve">Partie 3 (Entités déclarantes) : </t>
    </r>
    <r>
      <rPr>
        <sz val="12"/>
        <rFont val="Franklin Gothic Book"/>
        <family val="2"/>
      </rPr>
      <t xml:space="preserve">Inscrire les entités déclarantes (entités de l’État, entreprises et projets) et l’information afférente. </t>
    </r>
  </si>
  <si>
    <r>
      <rPr>
        <b/>
        <sz val="12"/>
        <rFont val="Franklin Gothic Book"/>
        <family val="2"/>
      </rPr>
      <t xml:space="preserve">Partie 4 (Recettes de l’État) : </t>
    </r>
    <r>
      <rPr>
        <sz val="12"/>
        <rFont val="Franklin Gothic Book"/>
        <family val="2"/>
      </rPr>
      <t>Inscrire des données concernant les recettes de l’État par flux de revenus, en utilisant la classification GFS.</t>
    </r>
  </si>
  <si>
    <r>
      <rPr>
        <b/>
        <sz val="12"/>
        <rFont val="Franklin Gothic Book"/>
        <family val="2"/>
      </rPr>
      <t xml:space="preserve">Partie 5 (Données d’entreprise) : </t>
    </r>
    <r>
      <rPr>
        <sz val="12"/>
        <rFont val="Franklin Gothic Book"/>
        <family val="2"/>
      </rPr>
      <t>Inscrire des données d’entreprise - et celle de niveau projet - par flux de revenus.</t>
    </r>
  </si>
  <si>
    <t>Les cellules en bleu ne servent qu’à indiquer les sources et/ou à inscrire des commentaires</t>
  </si>
  <si>
    <t>Les cellules en blanc n’exigent aucune action</t>
  </si>
  <si>
    <r>
      <rPr>
        <b/>
        <i/>
        <u/>
        <sz val="12"/>
        <color theme="1"/>
        <rFont val="Franklin Gothic Book"/>
        <family val="2"/>
      </rPr>
      <t>Terminologie :</t>
    </r>
    <r>
      <rPr>
        <b/>
        <i/>
        <sz val="12"/>
        <color theme="1"/>
        <rFont val="Franklin Gothic Book"/>
        <family val="2"/>
      </rPr>
      <t xml:space="preserve"> Divulgation</t>
    </r>
  </si>
  <si>
    <r>
      <rPr>
        <b/>
        <i/>
        <u/>
        <sz val="12"/>
        <color theme="1"/>
        <rFont val="Franklin Gothic Book"/>
        <family val="2"/>
      </rPr>
      <t>Terminologie :</t>
    </r>
    <r>
      <rPr>
        <b/>
        <i/>
        <sz val="12"/>
        <color theme="1"/>
        <rFont val="Franklin Gothic Book"/>
        <family val="2"/>
      </rPr>
      <t xml:space="preserve"> Options simples</t>
    </r>
  </si>
  <si>
    <r>
      <rPr>
        <i/>
        <u/>
        <sz val="12"/>
        <color theme="1"/>
        <rFont val="Franklin Gothic Book"/>
        <family val="2"/>
      </rPr>
      <t>Oui, divulgation systématique :</t>
    </r>
    <r>
      <rPr>
        <i/>
        <sz val="12"/>
        <color theme="1"/>
        <rFont val="Franklin Gothic Book"/>
        <family val="2"/>
      </rPr>
      <t xml:space="preserve"> Si les données sont divulguées régulièrement et systématiquement par des entités de l’État et ou des entreprises, et si ces données sont fiables, sélectionner Oui, divulgation systématique</t>
    </r>
  </si>
  <si>
    <r>
      <rPr>
        <i/>
        <u/>
        <sz val="12"/>
        <color theme="1"/>
        <rFont val="Franklin Gothic Book"/>
        <family val="2"/>
      </rPr>
      <t>Oui</t>
    </r>
    <r>
      <rPr>
        <i/>
        <sz val="12"/>
        <color theme="1"/>
        <rFont val="Franklin Gothic Book"/>
        <family val="2"/>
      </rPr>
      <t> : Tous les aspects de la question ont reçu une réponse/ont été couverts.</t>
    </r>
  </si>
  <si>
    <r>
      <rPr>
        <i/>
        <u/>
        <sz val="12"/>
        <color theme="1"/>
        <rFont val="Franklin Gothic Book"/>
        <family val="2"/>
      </rPr>
      <t>Oui, à travers le rapportage ITIE :</t>
    </r>
    <r>
      <rPr>
        <i/>
        <sz val="12"/>
        <color theme="1"/>
        <rFont val="Franklin Gothic Book"/>
        <family val="2"/>
      </rPr>
      <t xml:space="preserve"> Si le Rapport ITIE ou son site couvre certaines lacunes de divulgation relatives aux données du gouvernement ou des entreprises, sélectionner « Oui, dans le Rapport ITIE ».</t>
    </r>
  </si>
  <si>
    <r>
      <t>Partiellement :</t>
    </r>
    <r>
      <rPr>
        <i/>
        <sz val="12"/>
        <color theme="1"/>
        <rFont val="Franklin Gothic Book"/>
        <family val="2"/>
      </rPr>
      <t xml:space="preserve"> Des aspects de la question ont reçu une réponse/ont été couverts.</t>
    </r>
  </si>
  <si>
    <r>
      <rPr>
        <i/>
        <u/>
        <sz val="12"/>
        <color theme="1"/>
        <rFont val="Franklin Gothic Book"/>
        <family val="2"/>
      </rPr>
      <t>Non disponible :</t>
    </r>
    <r>
      <rPr>
        <i/>
        <sz val="12"/>
        <color theme="1"/>
        <rFont val="Franklin Gothic Book"/>
        <family val="2"/>
      </rPr>
      <t xml:space="preserve"> Les données sont applicables au pays, mais il n’y a pas de données ou d’informations disponibles.</t>
    </r>
  </si>
  <si>
    <r>
      <rPr>
        <i/>
        <u/>
        <sz val="12"/>
        <color theme="1"/>
        <rFont val="Franklin Gothic Book"/>
        <family val="2"/>
      </rPr>
      <t>Non :</t>
    </r>
    <r>
      <rPr>
        <i/>
        <sz val="12"/>
        <color theme="1"/>
        <rFont val="Franklin Gothic Book"/>
        <family val="2"/>
      </rPr>
      <t xml:space="preserve"> Aucune information n’est couverte.</t>
    </r>
  </si>
  <si>
    <r>
      <t>Sans objet :</t>
    </r>
    <r>
      <rPr>
        <i/>
        <sz val="12"/>
        <color theme="1"/>
        <rFont val="Franklin Gothic Book"/>
        <family val="2"/>
      </rPr>
      <t xml:space="preserve"> Si une exigence n’est pas pertinente, sélectionner « Sans objet ». Faire référence à toute information à ce sujet, telle que contenue dans le Rapport ITIE ou dans le procès-verbal d’une réunion du Groupe multipartite. </t>
    </r>
  </si>
  <si>
    <r>
      <t xml:space="preserve">Sans objet </t>
    </r>
    <r>
      <rPr>
        <i/>
        <sz val="12"/>
        <color theme="1"/>
        <rFont val="Franklin Gothic Book"/>
        <family val="2"/>
      </rPr>
      <t>: La question n’est pas pertinente pour la rubrique en question. Si une explication est requise, faire référence à toute information démontrant la non-applicabilité.</t>
    </r>
  </si>
  <si>
    <r>
      <t xml:space="preserve">Pour plus d’information sur l’ITIE, visitez notre site Internet  </t>
    </r>
    <r>
      <rPr>
        <b/>
        <u/>
        <sz val="12"/>
        <color rgb="FF0070C0"/>
        <rFont val="Franklin Gothic Book"/>
        <family val="2"/>
      </rPr>
      <t>https://eiti.org/fr</t>
    </r>
  </si>
  <si>
    <r>
      <t xml:space="preserve">Vous voulez en savoir plus sur votre pays ? Vérifiez si votre pays met en œuvre la Norme ITIE en visitant </t>
    </r>
    <r>
      <rPr>
        <b/>
        <u/>
        <sz val="12"/>
        <color rgb="FF0070C0"/>
        <rFont val="Franklin Gothic Book"/>
        <family val="2"/>
      </rPr>
      <t>https://eiti.org/fr/pays</t>
    </r>
  </si>
  <si>
    <r>
      <t xml:space="preserve">Pour la version la plus récente des modèles de données résumées, consultez </t>
    </r>
    <r>
      <rPr>
        <b/>
        <u/>
        <sz val="12"/>
        <color rgb="FF0070C0"/>
        <rFont val="Franklin Gothic Book"/>
        <family val="2"/>
      </rPr>
      <t>https://eiti.org/fr/document/modele-donnees-resumees-itie</t>
    </r>
  </si>
  <si>
    <r>
      <rPr>
        <b/>
        <sz val="12"/>
        <rFont val="Franklin Gothic Book"/>
        <family val="2"/>
      </rPr>
      <t xml:space="preserve">Faites-nous connaître vos réactions ou signalez tout conflit au niveau des données ! Écrivez-nous à </t>
    </r>
    <r>
      <rPr>
        <b/>
        <u/>
        <sz val="12"/>
        <color rgb="FF0070C0"/>
        <rFont val="Franklin Gothic Book"/>
        <family val="2"/>
      </rPr>
      <t>data@eiti.org</t>
    </r>
  </si>
  <si>
    <r>
      <t xml:space="preserve">Site Internet </t>
    </r>
    <r>
      <rPr>
        <b/>
        <sz val="10"/>
        <color rgb="FF0076AF"/>
        <rFont val="Franklin Gothic Book"/>
        <family val="2"/>
      </rPr>
      <t>www.eiti.org</t>
    </r>
    <r>
      <rPr>
        <b/>
        <sz val="10"/>
        <color theme="1"/>
        <rFont val="Franklin Gothic Book"/>
        <family val="2"/>
      </rPr>
      <t xml:space="preserve"> Courriel </t>
    </r>
    <r>
      <rPr>
        <b/>
        <sz val="10"/>
        <color rgb="FF0076AF"/>
        <rFont val="Franklin Gothic Book"/>
        <family val="2"/>
      </rPr>
      <t>secretariat@eiti.org</t>
    </r>
    <r>
      <rPr>
        <b/>
        <sz val="10"/>
        <color theme="1"/>
        <rFont val="Franklin Gothic Book"/>
        <family val="2"/>
      </rPr>
      <t xml:space="preserve"> Téléphone </t>
    </r>
    <r>
      <rPr>
        <b/>
        <sz val="10"/>
        <color rgb="FF0076AF"/>
        <rFont val="Franklin Gothic Book"/>
        <family val="2"/>
      </rPr>
      <t>+47 22 20 08 00</t>
    </r>
    <r>
      <rPr>
        <b/>
        <sz val="10"/>
        <color theme="1"/>
        <rFont val="Franklin Gothic Book"/>
        <family val="2"/>
      </rPr>
      <t xml:space="preserve"> Télécopieur </t>
    </r>
    <r>
      <rPr>
        <b/>
        <sz val="10"/>
        <color rgb="FF0076AF"/>
        <rFont val="Franklin Gothic Book"/>
        <family val="2"/>
      </rPr>
      <t>+47 22 83 08 02</t>
    </r>
  </si>
  <si>
    <t>Pays ou région</t>
  </si>
  <si>
    <t>Exercice fiscal couvert par ce fichier de données</t>
  </si>
  <si>
    <t>Source de données</t>
  </si>
  <si>
    <t>Couverture/périmètre des données</t>
  </si>
  <si>
    <t>Coordonnées de contact : soumission de données</t>
  </si>
  <si>
    <t>Modèle de données résumées</t>
  </si>
  <si>
    <t>Comment remplir cette feuille :</t>
  </si>
  <si>
    <t xml:space="preserve">Partie 1 - Présentation </t>
  </si>
  <si>
    <t>Description</t>
  </si>
  <si>
    <t>Inscrire les données dans cette colonne</t>
  </si>
  <si>
    <t>Source/Commentaires</t>
  </si>
  <si>
    <t>Nom du pays ou de la région</t>
  </si>
  <si>
    <t>Code ISO de la devise</t>
  </si>
  <si>
    <t>Nom de la monnaie nationale</t>
  </si>
  <si>
    <t>Monnaie nationale selon ISO-4217</t>
  </si>
  <si>
    <t>Date de début</t>
  </si>
  <si>
    <t>Date de fin</t>
  </si>
  <si>
    <t>Un Rapport ITIE a-t-il été préparé par un Administrateur indépendant ?</t>
  </si>
  <si>
    <t>Quel est le nom de l’entreprise ?</t>
  </si>
  <si>
    <t>Date à laquelle le Rapport ITIE a été rendu public</t>
  </si>
  <si>
    <t>URL, Rapport ITIE</t>
  </si>
  <si>
    <t>Date de publication des données ITIE</t>
  </si>
  <si>
    <t>Lien vers le site Internet (URL) de données ITIE</t>
  </si>
  <si>
    <t>Existe-t-il d’autres fichiers de caractère pertinent ?</t>
  </si>
  <si>
    <t>Date à laquelle l’autre fichier a été rendu public</t>
  </si>
  <si>
    <t>URL</t>
  </si>
  <si>
    <t>Le gouvernement applique-t-il une politique de données ouvertes ?</t>
  </si>
  <si>
    <t>Portail/fichiers de données ouvertes</t>
  </si>
  <si>
    <t>Couverture sectorielle</t>
  </si>
  <si>
    <t>Mines (y compris carrières)</t>
  </si>
  <si>
    <t>Si oui, préciser le nom (insérer de nouvelles lignes si multiples)</t>
  </si>
  <si>
    <t xml:space="preserve">Taux de change utilisé : 1 USD = </t>
  </si>
  <si>
    <t>... par flux de revenus</t>
  </si>
  <si>
    <t>... par entité de l’État</t>
  </si>
  <si>
    <t>... par entreprise</t>
  </si>
  <si>
    <t>... par projet</t>
  </si>
  <si>
    <t>Vue d’ensemble /exigence relative aux données</t>
  </si>
  <si>
    <t>Divulgation systématique</t>
  </si>
  <si>
    <t>Calcul à l’aide de la liste de vérification</t>
  </si>
  <si>
    <t>À travers le rapportage ITIE</t>
  </si>
  <si>
    <t>Information non disponible</t>
  </si>
  <si>
    <t>Nom et coordonnées de contact de la personne soumettant ce fichier</t>
  </si>
  <si>
    <t>Name</t>
  </si>
  <si>
    <t>Organisation</t>
  </si>
  <si>
    <t>Adresse électronique</t>
  </si>
  <si>
    <r>
      <rPr>
        <b/>
        <sz val="12"/>
        <color rgb="FF000000"/>
        <rFont val="Franklin Gothic Book"/>
        <family val="2"/>
      </rPr>
      <t>Partie 1 - (Présentation)</t>
    </r>
    <r>
      <rPr>
        <sz val="12"/>
        <color rgb="FF000000"/>
        <rFont val="Franklin Gothic Book"/>
        <family val="2"/>
      </rPr>
      <t xml:space="preserve"> Elle couvre les caractéristiques du pays et des données</t>
    </r>
  </si>
  <si>
    <r>
      <t xml:space="preserve">1. Commençant par en haut, </t>
    </r>
    <r>
      <rPr>
        <b/>
        <i/>
        <sz val="12"/>
        <rFont val="Franklin Gothic Book"/>
        <family val="2"/>
      </rPr>
      <t xml:space="preserve">sélectionner votre réponse dans la colonne grise. </t>
    </r>
    <r>
      <rPr>
        <i/>
        <sz val="12"/>
        <rFont val="Franklin Gothic Book"/>
        <family val="2"/>
      </rPr>
      <t xml:space="preserve">Des indications s’affichent dans les cadres jaunes dès que la cellule a été sélectionnée. </t>
    </r>
  </si>
  <si>
    <r>
      <t xml:space="preserve">3. Inclure au besoin toute information supplémentaire ou tout commentaire dans la colonne </t>
    </r>
    <r>
      <rPr>
        <b/>
        <i/>
        <sz val="12"/>
        <color theme="1"/>
        <rFont val="Franklin Gothic Book"/>
        <family val="2"/>
      </rPr>
      <t>Source/Commentaires</t>
    </r>
    <r>
      <rPr>
        <i/>
        <sz val="12"/>
        <color theme="1"/>
        <rFont val="Franklin Gothic Book"/>
        <family val="2"/>
      </rPr>
      <t>.</t>
    </r>
  </si>
  <si>
    <r>
      <rPr>
        <i/>
        <sz val="12"/>
        <rFont val="Franklin Gothic Book"/>
        <family val="2"/>
      </rPr>
      <t xml:space="preserve">Si vous avez des questions, veuillez contacter </t>
    </r>
    <r>
      <rPr>
        <b/>
        <i/>
        <u/>
        <sz val="12"/>
        <color theme="10"/>
        <rFont val="Franklin Gothic Book"/>
        <family val="2"/>
      </rPr>
      <t>data@eiti.org</t>
    </r>
  </si>
  <si>
    <r>
      <rPr>
        <i/>
        <sz val="12"/>
        <rFont val="Franklin Gothic Book"/>
        <family val="2"/>
      </rPr>
      <t>Devise de déclaration (</t>
    </r>
    <r>
      <rPr>
        <i/>
        <sz val="12"/>
        <color rgb="FF0070C0"/>
        <rFont val="Franklin Gothic Book"/>
        <family val="2"/>
      </rPr>
      <t>codes de devise ISO-4217</t>
    </r>
    <r>
      <rPr>
        <i/>
        <sz val="12"/>
        <rFont val="Franklin Gothic Book"/>
        <family val="2"/>
      </rPr>
      <t>)</t>
    </r>
  </si>
  <si>
    <r>
      <t xml:space="preserve">Exigence ITIE 4.7: </t>
    </r>
    <r>
      <rPr>
        <sz val="12"/>
        <rFont val="Franklin Gothic Book"/>
        <family val="2"/>
      </rPr>
      <t>Désagrégation</t>
    </r>
  </si>
  <si>
    <r>
      <rPr>
        <b/>
        <sz val="10.5"/>
        <rFont val="Franklin Gothic Book"/>
        <family val="2"/>
      </rPr>
      <t xml:space="preserve">Site Internet </t>
    </r>
    <r>
      <rPr>
        <b/>
        <sz val="10"/>
        <color rgb="FF0076AF"/>
        <rFont val="Franklin Gothic Book"/>
        <family val="2"/>
      </rPr>
      <t>www.eiti.org</t>
    </r>
    <r>
      <rPr>
        <b/>
        <sz val="10"/>
        <color theme="1"/>
        <rFont val="Franklin Gothic Book"/>
        <family val="2"/>
      </rPr>
      <t xml:space="preserve"> Courriel </t>
    </r>
    <r>
      <rPr>
        <b/>
        <sz val="10"/>
        <color rgb="FF0076AF"/>
        <rFont val="Franklin Gothic Book"/>
        <family val="2"/>
      </rPr>
      <t>secretariat@eiti.org</t>
    </r>
    <r>
      <rPr>
        <b/>
        <sz val="10"/>
        <color theme="1"/>
        <rFont val="Franklin Gothic Book"/>
        <family val="2"/>
      </rPr>
      <t xml:space="preserve"> Téléphone </t>
    </r>
    <r>
      <rPr>
        <b/>
        <sz val="10"/>
        <color rgb="FF0076AF"/>
        <rFont val="Franklin Gothic Book"/>
        <family val="2"/>
      </rPr>
      <t>+47 22 20 08 00</t>
    </r>
    <r>
      <rPr>
        <b/>
        <sz val="10"/>
        <color theme="1"/>
        <rFont val="Franklin Gothic Book"/>
        <family val="2"/>
      </rPr>
      <t xml:space="preserve"> Télécopieur </t>
    </r>
    <r>
      <rPr>
        <b/>
        <sz val="10"/>
        <color rgb="FF0076AF"/>
        <rFont val="Franklin Gothic Book"/>
        <family val="2"/>
      </rPr>
      <t>+47 22 83 08 02</t>
    </r>
  </si>
  <si>
    <r>
      <rPr>
        <b/>
        <sz val="12"/>
        <color rgb="FF000000"/>
        <rFont val="Franklin Gothic Book"/>
        <family val="2"/>
      </rPr>
      <t>Partie 2 (liste de vérification)</t>
    </r>
    <r>
      <rPr>
        <sz val="12"/>
        <color rgb="FF000000"/>
        <rFont val="Franklin Gothic Book"/>
        <family val="2"/>
      </rPr>
      <t xml:space="preserve"> Elle couvre l’information contextuelle et financière agrégée prévue par les Exigences ITIE 2,3,4,5 et 6.</t>
    </r>
  </si>
  <si>
    <r>
      <t>1. Commençant par le haut, répondez aux questions de la première colonne (</t>
    </r>
    <r>
      <rPr>
        <b/>
        <i/>
        <sz val="12"/>
        <color theme="1"/>
        <rFont val="Franklin Gothic Book"/>
        <family val="2"/>
      </rPr>
      <t>Inclusion</t>
    </r>
    <r>
      <rPr>
        <i/>
        <sz val="12"/>
        <color theme="1"/>
        <rFont val="Franklin Gothic Book"/>
        <family val="2"/>
      </rPr>
      <t>). Des indications vous sont données dans les cadres jaunes une fois que la cellule est mise en évidence. Cliquez sur les cellules relatives à chaque Exigence ITIE pour faire apparaître le libellé de la Norme ITIE.</t>
    </r>
  </si>
  <si>
    <t>2. D’autres orientations apparaissent lorsque vous remplissez les cellules. Remplissez-les comme indiqué, complétant chaque colonne de chaque ligne avant de remplir la ligne suivante.</t>
  </si>
  <si>
    <r>
      <t xml:space="preserve">Par exemple, en sélectionnant « Oui, dans le Rapport ITIE », le texte « Veuillez inclure la section du Rapport ITIE » dans la case </t>
    </r>
    <r>
      <rPr>
        <b/>
        <i/>
        <sz val="12"/>
        <color theme="1"/>
        <rFont val="Franklin Gothic Book"/>
        <family val="2"/>
      </rPr>
      <t xml:space="preserve">Source/unités </t>
    </r>
    <r>
      <rPr>
        <i/>
        <sz val="12"/>
        <color theme="1"/>
        <rFont val="Franklin Gothic Book"/>
        <family val="2"/>
      </rPr>
      <t>apparaît.</t>
    </r>
  </si>
  <si>
    <r>
      <t xml:space="preserve">3. Insérez au besoin toute information supplémentaire ou tout commentaire dans la colonne </t>
    </r>
    <r>
      <rPr>
        <b/>
        <i/>
        <sz val="12"/>
        <color theme="1"/>
        <rFont val="Franklin Gothic Book"/>
        <family val="2"/>
      </rPr>
      <t>Commentaires/Notes</t>
    </r>
    <r>
      <rPr>
        <i/>
        <sz val="12"/>
        <color theme="1"/>
        <rFont val="Franklin Gothic Book"/>
        <family val="2"/>
      </rPr>
      <t>.</t>
    </r>
  </si>
  <si>
    <r>
      <rPr>
        <sz val="12"/>
        <rFont val="Franklin Gothic Book"/>
        <family val="2"/>
      </rPr>
      <t xml:space="preserve">Si vous avez des questions, veuillez contacter </t>
    </r>
    <r>
      <rPr>
        <b/>
        <u/>
        <sz val="12"/>
        <color theme="10"/>
        <rFont val="Franklin Gothic Book"/>
        <family val="2"/>
      </rPr>
      <t>data@eiti.org</t>
    </r>
  </si>
  <si>
    <t xml:space="preserve">Ignorez les cellules en blanc, car elles n’exigent aucune action </t>
  </si>
  <si>
    <t>Partie 2 - Liste de pointage</t>
  </si>
  <si>
    <r>
      <t xml:space="preserve">Veuillez répondre à </t>
    </r>
    <r>
      <rPr>
        <i/>
        <u/>
        <sz val="12"/>
        <color rgb="FF000000"/>
        <rFont val="Franklin Gothic Book"/>
        <family val="2"/>
      </rPr>
      <t>toutes les questions posées ci-dessous</t>
    </r>
    <r>
      <rPr>
        <i/>
        <sz val="12"/>
        <color rgb="FF000000"/>
        <rFont val="Franklin Gothic Book"/>
        <family val="2"/>
      </rPr>
      <t xml:space="preserve">. </t>
    </r>
  </si>
  <si>
    <t>Exigence</t>
  </si>
  <si>
    <t>Inclusion</t>
  </si>
  <si>
    <t>Source/unités</t>
  </si>
  <si>
    <t>Commentaires/Notes</t>
  </si>
  <si>
    <r>
      <t xml:space="preserve">Exigence ITIE 2.1 : </t>
    </r>
    <r>
      <rPr>
        <b/>
        <sz val="10.5"/>
        <rFont val="Franklin Gothic Book"/>
        <family val="2"/>
      </rPr>
      <t xml:space="preserve">Cadre légal et régime fiscal </t>
    </r>
  </si>
  <si>
    <t>Le gouvernement publie-t-il des informations concernant</t>
  </si>
  <si>
    <t>Les lois et réglementations ?</t>
  </si>
  <si>
    <t>Vue d’ensemble des rôles des agences gouvernementales ?</t>
  </si>
  <si>
    <t>Régime fiscal ?</t>
  </si>
  <si>
    <r>
      <t xml:space="preserve">Exigence ITIE 2.2: </t>
    </r>
    <r>
      <rPr>
        <b/>
        <sz val="10.5"/>
        <rFont val="Franklin Gothic Book"/>
        <family val="2"/>
      </rPr>
      <t>Octroi des contrats et licences</t>
    </r>
  </si>
  <si>
    <t>le processus d’octroi des licences ?</t>
  </si>
  <si>
    <t>et les critères techniques et financiers utilisés ?</t>
  </si>
  <si>
    <t>le(s) processus de transfert de licences ?</t>
  </si>
  <si>
    <t>processus d’appel d’offres :</t>
  </si>
  <si>
    <t>Nombre d’octrois et de transferts pour l’exercice couvert</t>
  </si>
  <si>
    <r>
      <t xml:space="preserve">Exigence ITIE 2.3: </t>
    </r>
    <r>
      <rPr>
        <b/>
        <sz val="10.5"/>
        <rFont val="Franklin Gothic Book"/>
        <family val="2"/>
      </rPr>
      <t>Registre des licences</t>
    </r>
  </si>
  <si>
    <t>Registres des licences pour le secteur minier</t>
  </si>
  <si>
    <t>Registre des licences pour le secteur pétrolier</t>
  </si>
  <si>
    <t>Registre des licences pour tout autre secteur - ajouter des lignes au besoin</t>
  </si>
  <si>
    <r>
      <t xml:space="preserve">Exigence ITIE 2.4: </t>
    </r>
    <r>
      <rPr>
        <b/>
        <sz val="10.5"/>
        <rFont val="Franklin Gothic Book"/>
        <family val="2"/>
      </rPr>
      <t>Divulgation des contrats</t>
    </r>
  </si>
  <si>
    <t>Politique sur la divulgation des contrats</t>
  </si>
  <si>
    <t>Les contrats sont-ils divulgués ?</t>
  </si>
  <si>
    <t>Registre des contrats pour le secteur minier</t>
  </si>
  <si>
    <t>Registre des contrats pour le secteur pétrolier</t>
  </si>
  <si>
    <t>Registre des contrats pour tout autre secteur - ajouter des ligne s’il y en a plusieurs</t>
  </si>
  <si>
    <r>
      <t xml:space="preserve">Exigence ITIE 2.5: </t>
    </r>
    <r>
      <rPr>
        <b/>
        <sz val="10.5"/>
        <rFont val="Franklin Gothic Book"/>
        <family val="2"/>
      </rPr>
      <t>Propriété réelle</t>
    </r>
  </si>
  <si>
    <t>Politique du gouvernement concernant la propriété réelle</t>
  </si>
  <si>
    <t>Des données de propriété réelle sont-elles divulguées ?</t>
  </si>
  <si>
    <t>Registre de la propriété réelle</t>
  </si>
  <si>
    <r>
      <t xml:space="preserve">Exigence ITIE 2.6 : </t>
    </r>
    <r>
      <rPr>
        <b/>
        <sz val="10.5"/>
        <rFont val="Franklin Gothic Book"/>
        <family val="2"/>
      </rPr>
      <t>Participation de l’État</t>
    </r>
  </si>
  <si>
    <t>Le gouvernement rend-il compte de sa participation dans le secteur extractif ?</t>
  </si>
  <si>
    <r>
      <t xml:space="preserve">Exigence ITIE 3.1: </t>
    </r>
    <r>
      <rPr>
        <b/>
        <sz val="10.5"/>
        <rFont val="Franklin Gothic Book"/>
        <family val="2"/>
      </rPr>
      <t>Prospection</t>
    </r>
  </si>
  <si>
    <r>
      <t xml:space="preserve">Exigence ITIE 3.2: </t>
    </r>
    <r>
      <rPr>
        <b/>
        <sz val="10.5"/>
        <rFont val="Franklin Gothic Book"/>
        <family val="2"/>
      </rPr>
      <t>Production</t>
    </r>
  </si>
  <si>
    <t>Divulgation des volumes de production</t>
  </si>
  <si>
    <t>Divulgation des valeurs de production</t>
  </si>
  <si>
    <r>
      <t xml:space="preserve">Exigences ITIE 3.3 : </t>
    </r>
    <r>
      <rPr>
        <b/>
        <sz val="10.5"/>
        <rFont val="Franklin Gothic Book"/>
        <family val="2"/>
      </rPr>
      <t>Exportations</t>
    </r>
  </si>
  <si>
    <t>Divulgation des volumes d’exportation</t>
  </si>
  <si>
    <t>Divulgation des valeurs d’exportation</t>
  </si>
  <si>
    <r>
      <t xml:space="preserve">Exigence ITIE 4.1 : </t>
    </r>
    <r>
      <rPr>
        <b/>
        <sz val="10.5"/>
        <rFont val="Franklin Gothic Book"/>
        <family val="2"/>
      </rPr>
      <t>Exhaustivité</t>
    </r>
  </si>
  <si>
    <t>Le gouvernement divulgue-t-il entièrement les revenus extractifs par flux de revenus ?</t>
  </si>
  <si>
    <r>
      <t xml:space="preserve">Exigence ITIE 4.2: </t>
    </r>
    <r>
      <rPr>
        <b/>
        <sz val="10.5"/>
        <rFont val="Franklin Gothic Book"/>
        <family val="2"/>
      </rPr>
      <t>Revenus en nature</t>
    </r>
  </si>
  <si>
    <t>Le gouvernement divulgue-t-il des données sur les revenus en nature ?</t>
  </si>
  <si>
    <r>
      <t xml:space="preserve">Exigence ITIE 4.3 : </t>
    </r>
    <r>
      <rPr>
        <b/>
        <sz val="10.5"/>
        <rFont val="Franklin Gothic Book"/>
        <family val="2"/>
      </rPr>
      <t xml:space="preserve">Accords de troc </t>
    </r>
  </si>
  <si>
    <t>Le gouvernement divulgue-t-il des informations concernant les accords de troc et de fourniture d’infrastructures ?</t>
  </si>
  <si>
    <t>Si oui, quel est le montant total des revenus perçus à partir des accords de troc et de fourniture d’infrastructures ?</t>
  </si>
  <si>
    <r>
      <t xml:space="preserve">Exigence ITIE 4.4: </t>
    </r>
    <r>
      <rPr>
        <b/>
        <sz val="10.5"/>
        <rFont val="Franklin Gothic Book"/>
        <family val="2"/>
      </rPr>
      <t>Revenus provenant du transport</t>
    </r>
  </si>
  <si>
    <t>Le gouvernement divulgue-t-il des informations sur les revenus provenant du transport ?</t>
  </si>
  <si>
    <t>Si oui, quel est le montant total des revenus perçus à partir du transport de matières premières ?</t>
  </si>
  <si>
    <r>
      <t xml:space="preserve">Exigence ITIE 4.5 : </t>
    </r>
    <r>
      <rPr>
        <b/>
        <sz val="10.5"/>
        <rFont val="Franklin Gothic Book"/>
        <family val="2"/>
      </rPr>
      <t xml:space="preserve">Transactions liées aux entreprises d’État </t>
    </r>
  </si>
  <si>
    <t>Le gouvernement divulgue-t-il des informations sur les transactions des entreprises d’État ?</t>
  </si>
  <si>
    <t>Si oui, quel est le montant total des revenus perçus par les entreprises d’État ?</t>
  </si>
  <si>
    <r>
      <t xml:space="preserve">Exigence ITIE 4.6: </t>
    </r>
    <r>
      <rPr>
        <b/>
        <sz val="10.5"/>
        <rFont val="Franklin Gothic Book"/>
        <family val="2"/>
      </rPr>
      <t xml:space="preserve">Paiements directs infranationaux </t>
    </r>
  </si>
  <si>
    <t>Si oui, quel est le montant total des revenus infranationaux perçus ?</t>
  </si>
  <si>
    <r>
      <t xml:space="preserve">Exigence ITIE 4.8 : </t>
    </r>
    <r>
      <rPr>
        <b/>
        <sz val="10.5"/>
        <rFont val="Franklin Gothic Book"/>
        <family val="2"/>
      </rPr>
      <t>Ponctualité des données</t>
    </r>
  </si>
  <si>
    <t>Ponctualité des données (nombre d’années entre la fin de l’exercice fiscal et la publication)</t>
  </si>
  <si>
    <r>
      <t xml:space="preserve">Exigence ITIE 4.9: </t>
    </r>
    <r>
      <rPr>
        <b/>
        <sz val="10.5"/>
        <rFont val="Franklin Gothic Book"/>
        <family val="2"/>
      </rPr>
      <t>Qualité des données</t>
    </r>
  </si>
  <si>
    <t>Le gouvernement divulgue-t-il régulièrement des données financières aux termes de l’Exigence 4.1 (divulgation complète des flux de revenus intéressant à la fois le gouvernement et les entreprises) de la Norme ITIE ?</t>
  </si>
  <si>
    <t>Les données financières sont-elles soumises à un audit crédible et indépendant, qui applique les normes internationales ?</t>
  </si>
  <si>
    <t>Les agences gouvernementales font-elles l’objet d’audits crédibles et indépendants ?</t>
  </si>
  <si>
    <t>Base de données des audits d’entités de l’État</t>
  </si>
  <si>
    <t>Les entreprises sont-elles soumises à des audits crédibles et indépendants ?</t>
  </si>
  <si>
    <t>Base de données des audits d’entreprise</t>
  </si>
  <si>
    <r>
      <t xml:space="preserve">Exigence 5.1 : </t>
    </r>
    <r>
      <rPr>
        <b/>
        <sz val="10.5"/>
        <rFont val="Franklin Gothic Book"/>
        <family val="2"/>
      </rPr>
      <t>Répartition des revenus provenant des industries extractives</t>
    </r>
  </si>
  <si>
    <t>Le gouvernement précise-t-il si l’ensemble des revenus extractifs sont inscrits dans le budget national (c’est-à-dire, inscrits dans le compte consolidé/compte unique du trésor de l’État ?)</t>
  </si>
  <si>
    <t>Le gouvernement divulgue-t-il la part des revenus extractifs qui ne sont pas inscrits dans le budget de l’État ?</t>
  </si>
  <si>
    <r>
      <t xml:space="preserve">Exigence ITIE 5.2 : </t>
    </r>
    <r>
      <rPr>
        <b/>
        <sz val="10.5"/>
        <rFont val="Franklin Gothic Book"/>
        <family val="2"/>
      </rPr>
      <t>Transferts infranationaux</t>
    </r>
  </si>
  <si>
    <t>Le gouvernement divulgue-t-il des informations sur les transferts infranationaux ?</t>
  </si>
  <si>
    <t>Si oui, quel fut le montant des revenus effectivement transférés ?</t>
  </si>
  <si>
    <r>
      <t xml:space="preserve">Exigence ITIE 5.3 : </t>
    </r>
    <r>
      <rPr>
        <b/>
        <sz val="10.5"/>
        <rFont val="Franklin Gothic Book"/>
        <family val="2"/>
      </rPr>
      <t xml:space="preserve">Gestion des revenus et dépenses publiques </t>
    </r>
  </si>
  <si>
    <t>Le gouvernement divulgue-t-il l’affectation éventuelle de certains revenus extractifs à des usages, programmes ou zones géographiques particuliers ?</t>
  </si>
  <si>
    <t>Le gouvernement donne-t-il une description des processus budgétaire et d’audit du pays ?</t>
  </si>
  <si>
    <r>
      <t xml:space="preserve">Le gouvernement divulgue-t-il des informations publiquement disponibles relatives aux budgets et </t>
    </r>
    <r>
      <rPr>
        <sz val="10.5"/>
        <rFont val="Franklin Gothic Book"/>
        <family val="2"/>
      </rPr>
      <t xml:space="preserve">
</t>
    </r>
    <r>
      <rPr>
        <i/>
        <sz val="10.5"/>
        <rFont val="Franklin Gothic Book"/>
        <family val="2"/>
      </rPr>
      <t>aux dépenses ? - ajouter des lignes en cas de divulgations multiples</t>
    </r>
  </si>
  <si>
    <r>
      <t xml:space="preserve">Exigence ITIE 6.1: </t>
    </r>
    <r>
      <rPr>
        <b/>
        <sz val="10.5"/>
        <rFont val="Franklin Gothic Book"/>
        <family val="2"/>
      </rPr>
      <t>Dépenses sociales et environnementales</t>
    </r>
  </si>
  <si>
    <t>Le gouvernement divulgue-t-il des informations sur les dépenses sociales ?</t>
  </si>
  <si>
    <t>Si oui, quel est le montant total des dépenses sociales obligatoires reçues ?</t>
  </si>
  <si>
    <t>Si oui, quel est le montant total des dépenses sociales volontaires reçues ?</t>
  </si>
  <si>
    <t>Les entreprises divulguent-elles des informations sur leurs dépenses sociales ?</t>
  </si>
  <si>
    <t>Si oui, quel est le montant total des dépenses sociales obligatoires engagées ?</t>
  </si>
  <si>
    <t>Si oui, quel est le montant total des dépenses sociales volontaires engagées ?</t>
  </si>
  <si>
    <r>
      <t xml:space="preserve">Exigence ITIE 6.2: </t>
    </r>
    <r>
      <rPr>
        <b/>
        <sz val="10.5"/>
        <rFont val="Franklin Gothic Book"/>
        <family val="2"/>
      </rPr>
      <t>Dépenses quasi-fiscales </t>
    </r>
  </si>
  <si>
    <t>Le gouvernement ou les entreprises d’État divulguent-ils des informations sur les dépenses quasi-fiscales ?</t>
  </si>
  <si>
    <r>
      <t xml:space="preserve">Exigence ITIE 6.3: </t>
    </r>
    <r>
      <rPr>
        <b/>
        <sz val="10.5"/>
        <rFont val="Franklin Gothic Book"/>
        <family val="2"/>
      </rPr>
      <t xml:space="preserve">Contribution économique </t>
    </r>
  </si>
  <si>
    <t>Le gouvernement divulgue-t-il des informations sur la contribution économique du secteur extractif ?</t>
  </si>
  <si>
    <r>
      <rPr>
        <i/>
        <sz val="10.5"/>
        <rFont val="Franklin Gothic Book"/>
        <family val="2"/>
      </rPr>
      <t xml:space="preserve">PIB - industries extractives selon le </t>
    </r>
    <r>
      <rPr>
        <i/>
        <u/>
        <sz val="10.5"/>
        <color rgb="FF0076AF"/>
        <rFont val="Franklin Gothic Book"/>
        <family val="2"/>
      </rPr>
      <t>SCN 2008</t>
    </r>
    <r>
      <rPr>
        <i/>
        <sz val="10.5"/>
        <rFont val="Franklin Gothic Book"/>
        <family val="2"/>
      </rPr>
      <t xml:space="preserve"> (valeur ajoutée brute)</t>
    </r>
  </si>
  <si>
    <t>PIB - tous secteurs</t>
  </si>
  <si>
    <t>Revenus du gouvernement - industries extractives</t>
  </si>
  <si>
    <t>Revenus du gouvernement - tous secteurs</t>
  </si>
  <si>
    <t>Exportations - industries extractives</t>
  </si>
  <si>
    <t>Exportations - tous secteurs</t>
  </si>
  <si>
    <t>Emploi - tous secteurs</t>
  </si>
  <si>
    <t>Investissements - secteur extractif</t>
  </si>
  <si>
    <t>Investissements - tous secteurs</t>
  </si>
  <si>
    <r>
      <rPr>
        <b/>
        <sz val="12"/>
        <color rgb="FF000000"/>
        <rFont val="Franklin Gothic Book"/>
        <family val="2"/>
      </rPr>
      <t>Partie 3 (Entités déclarantes)</t>
    </r>
    <r>
      <rPr>
        <sz val="12"/>
        <color rgb="FF000000"/>
        <rFont val="Franklin Gothic Book"/>
        <family val="2"/>
      </rPr>
      <t xml:space="preserve"> Elle énumère les entités déclarantes (entités de l’État, entreprises et projets) et fournit des informations y afférentes. </t>
    </r>
  </si>
  <si>
    <r>
      <t>1. Veuillez commencer par la première case (</t>
    </r>
    <r>
      <rPr>
        <b/>
        <i/>
        <sz val="12"/>
        <color theme="1"/>
        <rFont val="Franklin Gothic Book"/>
        <family val="2"/>
      </rPr>
      <t>liste des entités déclarantes de l’État</t>
    </r>
    <r>
      <rPr>
        <i/>
        <sz val="12"/>
        <color theme="1"/>
        <rFont val="Franklin Gothic Book"/>
        <family val="2"/>
      </rPr>
      <t>), en indiquant le nom de chacune d’elles</t>
    </r>
  </si>
  <si>
    <r>
      <t xml:space="preserve">2. Remplissez la ligne des </t>
    </r>
    <r>
      <rPr>
        <b/>
        <i/>
        <sz val="12"/>
        <color theme="1"/>
        <rFont val="Franklin Gothic Book"/>
        <family val="2"/>
      </rPr>
      <t>identifiants d’entreprise</t>
    </r>
    <r>
      <rPr>
        <i/>
        <sz val="12"/>
        <color theme="1"/>
        <rFont val="Franklin Gothic Book"/>
        <family val="2"/>
      </rPr>
      <t xml:space="preserve"> Des orientations vous seront données dans les cases jaunes lorsque la cellule est mise en évidence</t>
    </r>
  </si>
  <si>
    <r>
      <t xml:space="preserve">3. Remplissez la liste des </t>
    </r>
    <r>
      <rPr>
        <b/>
        <i/>
        <sz val="12"/>
        <color theme="1"/>
        <rFont val="Franklin Gothic Book"/>
        <family val="2"/>
      </rPr>
      <t>entreprises déclarantes</t>
    </r>
    <r>
      <rPr>
        <i/>
        <sz val="12"/>
        <color theme="1"/>
        <rFont val="Franklin Gothic Book"/>
        <family val="2"/>
      </rPr>
      <t>, commençant par la première colonne, « Nom complet de l’entreprise » Remplissez en suivant les instructions, complétant chaque colonne sur chaque ligne avant de commencer la ligne suivante.</t>
    </r>
  </si>
  <si>
    <r>
      <t xml:space="preserve">4. Remplissez la </t>
    </r>
    <r>
      <rPr>
        <b/>
        <i/>
        <sz val="12"/>
        <color theme="1"/>
        <rFont val="Franklin Gothic Book"/>
        <family val="2"/>
      </rPr>
      <t>liste des Projets à déclarer</t>
    </r>
    <r>
      <rPr>
        <i/>
        <sz val="12"/>
        <color theme="1"/>
        <rFont val="Franklin Gothic Book"/>
        <family val="2"/>
      </rPr>
      <t>, commençant par la première colonne, « Nom complet du projet »</t>
    </r>
  </si>
  <si>
    <r>
      <rPr>
        <i/>
        <sz val="12"/>
        <rFont val="Franklin Gothic Book"/>
        <family val="2"/>
      </rPr>
      <t xml:space="preserve">Si vous avez des questions, veuillez contacter </t>
    </r>
    <r>
      <rPr>
        <b/>
        <u/>
        <sz val="12"/>
        <color theme="10"/>
        <rFont val="Franklin Gothic Book"/>
        <family val="2"/>
      </rPr>
      <t>data@eiti.org</t>
    </r>
  </si>
  <si>
    <t>Partie 3 - Entités déclarantes</t>
  </si>
  <si>
    <t>Liste des entités de l’État déclarantes</t>
  </si>
  <si>
    <t>N° d’identifiant (le cas échéant)</t>
  </si>
  <si>
    <t>Total déclaré</t>
  </si>
  <si>
    <t>Identifiants d’entreprise</t>
  </si>
  <si>
    <t>Exemple : N° identification de contribuable</t>
  </si>
  <si>
    <t>The Brønnøysund Register Centre</t>
  </si>
  <si>
    <t>Si possible, indiquer le lien vers le registre ou l’entité</t>
  </si>
  <si>
    <t>Liste des entreprises déclarantes</t>
  </si>
  <si>
    <t>Identifiant de l’entreprise</t>
  </si>
  <si>
    <t>Matières premières (séparation par virgule)</t>
  </si>
  <si>
    <t xml:space="preserve">Cotation boursière ou site Internet d’entreprise </t>
  </si>
  <si>
    <t>Rapport de paiements à l’État</t>
  </si>
  <si>
    <t>Liste des projets à déclarer</t>
  </si>
  <si>
    <t>Nom complet du projet</t>
  </si>
  <si>
    <t>Statut</t>
  </si>
  <si>
    <t>Volume de production</t>
  </si>
  <si>
    <r>
      <t xml:space="preserve">1. Inscrivez le nom de tous les </t>
    </r>
    <r>
      <rPr>
        <b/>
        <i/>
        <sz val="12"/>
        <color theme="1"/>
        <rFont val="Franklin Gothic Book"/>
        <family val="2"/>
      </rPr>
      <t>flux de revenus</t>
    </r>
    <r>
      <rPr>
        <i/>
        <sz val="12"/>
        <color theme="1"/>
        <rFont val="Franklin Gothic Book"/>
        <family val="2"/>
      </rPr>
      <t xml:space="preserve"> de l’État pour le secteur extractif, y compris les flux inférieurs aux seuils de matérialité convenus (utiliser une ligne pour chaque flux de revenus et pour chaque entité de l’État)</t>
    </r>
  </si>
  <si>
    <r>
      <t xml:space="preserve">2. Inscrivez le nom de </t>
    </r>
    <r>
      <rPr>
        <b/>
        <i/>
        <sz val="12"/>
        <rFont val="Franklin Gothic Book"/>
        <family val="2"/>
      </rPr>
      <t>l’entité de l’État percevant les revenus</t>
    </r>
    <r>
      <rPr>
        <i/>
        <sz val="12"/>
        <rFont val="Franklin Gothic Book"/>
        <family val="2"/>
      </rPr>
      <t xml:space="preserve"> (sélectionnez celle-ci sur la liste déroulante) Elle y figurera parce que vous aurez déjà inscrit l’entité de l’État à la Partie 3).</t>
    </r>
  </si>
  <si>
    <r>
      <t xml:space="preserve">3. Choisissez le </t>
    </r>
    <r>
      <rPr>
        <b/>
        <i/>
        <sz val="12"/>
        <rFont val="Franklin Gothic Book"/>
        <family val="2"/>
      </rPr>
      <t>Secteur</t>
    </r>
    <r>
      <rPr>
        <i/>
        <sz val="12"/>
        <rFont val="Franklin Gothic Book"/>
        <family val="2"/>
      </rPr>
      <t xml:space="preserve"> et la </t>
    </r>
    <r>
      <rPr>
        <b/>
        <i/>
        <sz val="12"/>
        <rFont val="Franklin Gothic Book"/>
        <family val="2"/>
      </rPr>
      <t>Classification SFP</t>
    </r>
    <r>
      <rPr>
        <i/>
        <sz val="12"/>
        <rFont val="Franklin Gothic Book"/>
        <family val="2"/>
      </rPr>
      <t xml:space="preserve"> auxquels ce flux de revenus s’applique. Consultez les orientations fournies dans le </t>
    </r>
    <r>
      <rPr>
        <i/>
        <u/>
        <sz val="12"/>
        <rFont val="Franklin Gothic Book"/>
        <family val="2"/>
      </rPr>
      <t>Cadre SFP pour le rapportage ITIE.</t>
    </r>
    <r>
      <rPr>
        <i/>
        <sz val="12"/>
        <rFont val="Franklin Gothic Book"/>
        <family val="2"/>
      </rPr>
      <t xml:space="preserve"> </t>
    </r>
    <r>
      <rPr>
        <i/>
        <u/>
        <sz val="12"/>
        <rFont val="Franklin Gothic Book"/>
        <family val="2"/>
      </rPr>
      <t xml:space="preserve"> </t>
    </r>
    <r>
      <rPr>
        <sz val="12"/>
        <rFont val="Franklin Gothic Book"/>
        <family val="2"/>
      </rPr>
      <t>Si un flux de revenus ne peut être désagrégé par secteur, sélectionnez « Autre ».</t>
    </r>
  </si>
  <si>
    <r>
      <t xml:space="preserve">4. Dans la colonne </t>
    </r>
    <r>
      <rPr>
        <b/>
        <i/>
        <sz val="12"/>
        <rFont val="Franklin Gothic Book"/>
        <family val="2"/>
      </rPr>
      <t>Valeur des revenus</t>
    </r>
    <r>
      <rPr>
        <i/>
        <sz val="12"/>
        <rFont val="Franklin Gothic Book"/>
        <family val="2"/>
      </rPr>
      <t xml:space="preserve"> inscrivez le chiffre total de chaque flux de revenus tel que divulgué par le gouvernement, qui inclut également les revenus qui n’ont pas été rapprochés.</t>
    </r>
  </si>
  <si>
    <t xml:space="preserve"> Nota : Les paiements versés par les entreprises aux gouvernements au nom de leurs employés doivent être exclus (par exemple, l’impôt sur le revenu des particuliers  / impôts retenus à la source, cotisations des employés pour la sécurité sociale) car ils ne sont pas considérés comme étant des paiements par des entreprises au gouvernement.</t>
  </si>
  <si>
    <r>
      <rPr>
        <i/>
        <u/>
        <sz val="10.5"/>
        <color rgb="FF0076AF"/>
        <rFont val="Franklin Gothic Book"/>
        <family val="2"/>
      </rPr>
      <t xml:space="preserve"> Exigence ITIE 4.1.d</t>
    </r>
    <r>
      <rPr>
        <i/>
        <sz val="10.5"/>
        <color theme="1"/>
        <rFont val="Franklin Gothic Book"/>
        <family val="2"/>
      </rPr>
      <t xml:space="preserve">: Divulgation exhaustive de la part du gouvernement </t>
    </r>
  </si>
  <si>
    <t>Mines</t>
  </si>
  <si>
    <r>
      <t xml:space="preserve">Pour plus d’orientations, visitez la page </t>
    </r>
    <r>
      <rPr>
        <u/>
        <sz val="10.5"/>
        <color rgb="FF0076AF"/>
        <rFont val="Franklin Gothic Book"/>
        <family val="2"/>
      </rPr>
      <t>https://eiti.org/fr/document/modele-donnees-resumees-itie</t>
    </r>
  </si>
  <si>
    <r>
      <rPr>
        <i/>
        <sz val="10.5"/>
        <rFont val="Franklin Gothic Book"/>
        <family val="2"/>
      </rPr>
      <t xml:space="preserve">ou </t>
    </r>
    <r>
      <rPr>
        <b/>
        <sz val="10.5"/>
        <color theme="10"/>
        <rFont val="Franklin Gothic Book"/>
        <family val="2"/>
      </rPr>
      <t>https://www.imf.org/external/pubs/ft/gfs/manual/pdf/2014companion/FrenchGFSM.pdf</t>
    </r>
  </si>
  <si>
    <t>Total</t>
  </si>
  <si>
    <t>Informations supplémentaires</t>
  </si>
  <si>
    <t>Commentaire 1</t>
  </si>
  <si>
    <t>Commentaire 2</t>
  </si>
  <si>
    <t>Veuillez inclure tout commentaire ici.</t>
  </si>
  <si>
    <r>
      <rPr>
        <b/>
        <sz val="12"/>
        <color rgb="FF000000"/>
        <rFont val="Franklin Gothic Book"/>
        <family val="2"/>
      </rPr>
      <t>Partie 5 (Données d’entreprise)</t>
    </r>
    <r>
      <rPr>
        <sz val="12"/>
        <color rgb="FF000000"/>
        <rFont val="Franklin Gothic Book"/>
        <family val="2"/>
      </rPr>
      <t xml:space="preserve"> Elle contient des données venant des entreprises - et du niveau projet - par flux de revenus. Les entreprises et projets sont indiqués sur le menu déroulant car ils ont été saisis sur la feuille 3. </t>
    </r>
  </si>
  <si>
    <r>
      <t xml:space="preserve">1. Sélectionnez le nom de </t>
    </r>
    <r>
      <rPr>
        <b/>
        <i/>
        <sz val="12"/>
        <color theme="1"/>
        <rFont val="Franklin Gothic Book"/>
        <family val="2"/>
      </rPr>
      <t>l’entreprise</t>
    </r>
    <r>
      <rPr>
        <i/>
        <sz val="12"/>
        <color theme="1"/>
        <rFont val="Franklin Gothic Book"/>
        <family val="2"/>
      </rPr>
      <t xml:space="preserve"> sur le menu déroulant</t>
    </r>
  </si>
  <si>
    <r>
      <t xml:space="preserve">2. Sélectionnez </t>
    </r>
    <r>
      <rPr>
        <b/>
        <i/>
        <sz val="12"/>
        <color theme="1"/>
        <rFont val="Franklin Gothic Book"/>
        <family val="2"/>
      </rPr>
      <t>l’entité collectrice de l’État</t>
    </r>
    <r>
      <rPr>
        <i/>
        <sz val="12"/>
        <color theme="1"/>
        <rFont val="Franklin Gothic Book"/>
        <family val="2"/>
      </rPr>
      <t xml:space="preserve"> et le </t>
    </r>
    <r>
      <rPr>
        <b/>
        <i/>
        <sz val="12"/>
        <color theme="1"/>
        <rFont val="Franklin Gothic Book"/>
        <family val="2"/>
      </rPr>
      <t>nom du paiement</t>
    </r>
    <r>
      <rPr>
        <i/>
        <sz val="12"/>
        <color theme="1"/>
        <rFont val="Franklin Gothic Book"/>
        <family val="2"/>
      </rPr>
      <t xml:space="preserve"> sur le menu déroulant</t>
    </r>
  </si>
  <si>
    <r>
      <t xml:space="preserve">3. Indiquez si le flux de paiements est (i) </t>
    </r>
    <r>
      <rPr>
        <b/>
        <i/>
        <sz val="12"/>
        <color theme="1"/>
        <rFont val="Franklin Gothic Book"/>
        <family val="2"/>
      </rPr>
      <t>perçu par projet</t>
    </r>
    <r>
      <rPr>
        <i/>
        <sz val="12"/>
        <color theme="1"/>
        <rFont val="Franklin Gothic Book"/>
        <family val="2"/>
      </rPr>
      <t xml:space="preserve"> et (ii) </t>
    </r>
    <r>
      <rPr>
        <b/>
        <i/>
        <sz val="12"/>
        <color theme="1"/>
        <rFont val="Franklin Gothic Book"/>
        <family val="2"/>
      </rPr>
      <t>déclaré par projet</t>
    </r>
  </si>
  <si>
    <r>
      <t xml:space="preserve">4. Inscrivez l’information de projet : </t>
    </r>
    <r>
      <rPr>
        <b/>
        <i/>
        <sz val="12"/>
        <color theme="1"/>
        <rFont val="Franklin Gothic Book"/>
        <family val="2"/>
      </rPr>
      <t>nom du projet</t>
    </r>
    <r>
      <rPr>
        <i/>
        <sz val="12"/>
        <color theme="1"/>
        <rFont val="Franklin Gothic Book"/>
        <family val="2"/>
      </rPr>
      <t xml:space="preserve"> et </t>
    </r>
    <r>
      <rPr>
        <b/>
        <i/>
        <sz val="12"/>
        <color theme="1"/>
        <rFont val="Franklin Gothic Book"/>
        <family val="2"/>
      </rPr>
      <t>devise de déclaration</t>
    </r>
  </si>
  <si>
    <r>
      <t xml:space="preserve">5. Inscrivez la </t>
    </r>
    <r>
      <rPr>
        <b/>
        <i/>
        <sz val="12"/>
        <color theme="1"/>
        <rFont val="Franklin Gothic Book"/>
        <family val="2"/>
      </rPr>
      <t>valeur des revenus</t>
    </r>
    <r>
      <rPr>
        <i/>
        <sz val="12"/>
        <color theme="1"/>
        <rFont val="Franklin Gothic Book"/>
        <family val="2"/>
      </rPr>
      <t xml:space="preserve"> </t>
    </r>
    <r>
      <rPr>
        <i/>
        <u/>
        <sz val="12"/>
        <color theme="1"/>
        <rFont val="Franklin Gothic Book"/>
        <family val="2"/>
      </rPr>
      <t>telle que divulguée par le gouvernement</t>
    </r>
    <r>
      <rPr>
        <i/>
        <sz val="12"/>
        <color theme="1"/>
        <rFont val="Franklin Gothic Book"/>
        <family val="2"/>
      </rPr>
      <t xml:space="preserve"> et ajoutez tout commentaire pertinent.</t>
    </r>
  </si>
  <si>
    <t>Recettes de l’État par entreprise et projet</t>
  </si>
  <si>
    <t>Ajouter ci-dessous, à titre de commentaire, toute information supplémentaire qu’il ne serait pas nécessaire d’inclure dans le tableau ci-dessus.</t>
  </si>
  <si>
    <t>Comment</t>
  </si>
  <si>
    <r>
      <t xml:space="preserve">Adresse </t>
    </r>
    <r>
      <rPr>
        <b/>
        <sz val="10"/>
        <color rgb="FF0076AF"/>
        <rFont val="Franklin Gothic Book"/>
        <family val="2"/>
      </rPr>
      <t>EITI International Secretariat, Rådhusgata 26, 0151 Oslo, Norvège</t>
    </r>
  </si>
  <si>
    <t>Version 2.0 appliquée le 1er Juillet 2019</t>
  </si>
  <si>
    <t>Les cellules en orange doivent être complétées avant la soumission</t>
  </si>
  <si>
    <t>Calcul automatique utilisant le total des revenus du gouvernement et le total des données par entreprise</t>
  </si>
  <si>
    <t>Couverture de la réconciliation</t>
  </si>
  <si>
    <t>Emploi - secteur extractif - homme</t>
  </si>
  <si>
    <t>Emploi - secteur extractif - femme</t>
  </si>
  <si>
    <t xml:space="preserve">Emploi - secteur extractif </t>
  </si>
  <si>
    <t>employés</t>
  </si>
  <si>
    <r>
      <t xml:space="preserve">EITI Requirement 6.4: </t>
    </r>
    <r>
      <rPr>
        <b/>
        <u/>
        <sz val="10.5"/>
        <rFont val="Franklin Gothic Book"/>
        <family val="2"/>
      </rPr>
      <t>Impact environnemental</t>
    </r>
  </si>
  <si>
    <t>Le gouvernement divulgue-t-il des informations à propos:</t>
  </si>
  <si>
    <t>Du cadre légal et administratif concernant la gestion de l'environnement?</t>
  </si>
  <si>
    <t>Banque de données contenant études d'impact environnemental, procédures de certification ou documentation similaire relevant de la protection de l'environnement?</t>
  </si>
  <si>
    <t>Autres informations concernant des procédures administratives et de régulation de l'environnement?</t>
  </si>
  <si>
    <t>&lt;Rapportage ITIE ou divulgation systématique?&gt;</t>
  </si>
  <si>
    <t>Description de produit HS</t>
  </si>
  <si>
    <t>Aluminium (2606)</t>
  </si>
  <si>
    <t>Aluminium (2606), volume</t>
  </si>
  <si>
    <t>Amiante (2524)</t>
  </si>
  <si>
    <t>Amiante (2524), volume</t>
  </si>
  <si>
    <t>Ardoise (2514)</t>
  </si>
  <si>
    <t>Ardoise (2514), volume</t>
  </si>
  <si>
    <t>Argent (7106)</t>
  </si>
  <si>
    <t>Argent (7106), volume</t>
  </si>
  <si>
    <t>Argile (2509)</t>
  </si>
  <si>
    <t>Argile (2509), volume</t>
  </si>
  <si>
    <t>Autres (2617)</t>
  </si>
  <si>
    <t>Autres (2617), volume</t>
  </si>
  <si>
    <t>Autres argiles (2508)</t>
  </si>
  <si>
    <t>Autres argiles (2508), volume</t>
  </si>
  <si>
    <t>Autres cendres et mâchefer (2621)</t>
  </si>
  <si>
    <t>Autres cendres et mâchefer (2621), volume</t>
  </si>
  <si>
    <t>Bitume et asphalte (2714)</t>
  </si>
  <si>
    <t>Bitume et asphalte (2714), volume</t>
  </si>
  <si>
    <t>Borates et concentrés naturels (2528)</t>
  </si>
  <si>
    <t>Borates et concentrés naturels (2528), volume</t>
  </si>
  <si>
    <t>Cailloux (2517)</t>
  </si>
  <si>
    <t>Cailloux (2517), volume</t>
  </si>
  <si>
    <t>Calcaire (2521)</t>
  </si>
  <si>
    <t>Calcaire (2521), volume</t>
  </si>
  <si>
    <t>Carbonate de magnésium naturel (2519)</t>
  </si>
  <si>
    <t>Carbonate de magnésium naturel (2519), volume</t>
  </si>
  <si>
    <t>Cendres et résidus (2620)</t>
  </si>
  <si>
    <t>Cendres et résidus (2620), volume</t>
  </si>
  <si>
    <t>Charbon (2701)</t>
  </si>
  <si>
    <t>Charbon (2701), volume</t>
  </si>
  <si>
    <t>Chaux vive (2522)</t>
  </si>
  <si>
    <t>Chaux vive (2522), volume</t>
  </si>
  <si>
    <t>Chrome (2610)</t>
  </si>
  <si>
    <t>Chrome (2610), volume</t>
  </si>
  <si>
    <t>Ciment Portland (2523)</t>
  </si>
  <si>
    <t>Ciment Portland (2523), volume</t>
  </si>
  <si>
    <t>Cobalt (2605)</t>
  </si>
  <si>
    <t>Cobalt (2605), volume</t>
  </si>
  <si>
    <t>Coke de pétrole (2713)</t>
  </si>
  <si>
    <t>Coke de pétrole (2713), volume</t>
  </si>
  <si>
    <t>Coke et semi-coke (2704)</t>
  </si>
  <si>
    <t>Coke et semi-coke (2704), volume</t>
  </si>
  <si>
    <t>Cryolite naturelle (2527)</t>
  </si>
  <si>
    <t>Cryolite naturelle (2527), volume</t>
  </si>
  <si>
    <t>Cuivre (2603)</t>
  </si>
  <si>
    <t>Cuivre (2603), volume</t>
  </si>
  <si>
    <t>Diamants (7102)</t>
  </si>
  <si>
    <t>Diamants (7102), volume</t>
  </si>
  <si>
    <t>Dolomite (2518)</t>
  </si>
  <si>
    <t>Dolomite (2518), volume</t>
  </si>
  <si>
    <t>Énergie électrique (2 716)</t>
  </si>
  <si>
    <t>Énergie électrique (2 716), volume</t>
  </si>
  <si>
    <t>Étain (2609)</t>
  </si>
  <si>
    <t>Étain (2609), volume</t>
  </si>
  <si>
    <t>Farines siliceuses fossiles (2512)</t>
  </si>
  <si>
    <t>Farines siliceuses fossiles (2512), volume</t>
  </si>
  <si>
    <t>Feldspath (2529)</t>
  </si>
  <si>
    <t>Feldspath (2529), volume</t>
  </si>
  <si>
    <t>Fer (2601)</t>
  </si>
  <si>
    <t>Fer (2601), volume</t>
  </si>
  <si>
    <t>Gaz de charbon (2705)</t>
  </si>
  <si>
    <t>Gaz de charbon (2705), volume</t>
  </si>
  <si>
    <t>Gaz naturel (2711)</t>
  </si>
  <si>
    <t>Gaz naturel (2711), volume</t>
  </si>
  <si>
    <t>Gelée de pétrole (2712)</t>
  </si>
  <si>
    <t>Gelée de pétrole (2712), volume</t>
  </si>
  <si>
    <t>Goudron distillé à partir de charbon (2706)</t>
  </si>
  <si>
    <t>Goudron distillé à partir de charbon (2706), volume</t>
  </si>
  <si>
    <t>Granite (2516)</t>
  </si>
  <si>
    <t>Granite (2516), volume</t>
  </si>
  <si>
    <t>Graphite naturel (2504)</t>
  </si>
  <si>
    <t>Graphite naturel (2504), volume</t>
  </si>
  <si>
    <t>Gypse (2520)</t>
  </si>
  <si>
    <t>Gypse (2520), volume</t>
  </si>
  <si>
    <t>Huiles de pétrole hors pétrole brut (2710)</t>
  </si>
  <si>
    <t>Huiles de pétrole hors pétrole brut (2710), volume</t>
  </si>
  <si>
    <t>Kaolin (2507)</t>
  </si>
  <si>
    <t>Kaolin (2507), volume</t>
  </si>
  <si>
    <t>Lignite (2702)</t>
  </si>
  <si>
    <t>Lignite (2702), volume</t>
  </si>
  <si>
    <t>Mâchefer (2619)</t>
  </si>
  <si>
    <t>Mâchefer (2619), volume</t>
  </si>
  <si>
    <t>Manganèse (2602)</t>
  </si>
  <si>
    <t>Manganèse (2602), volume</t>
  </si>
  <si>
    <t>Marbre (2515)</t>
  </si>
  <si>
    <t>Marbre (2515), volume</t>
  </si>
  <si>
    <t>Mélanges bitumineux (2715)</t>
  </si>
  <si>
    <t>Mélanges bitumineux (2715), volume</t>
  </si>
  <si>
    <t>Métaux précieux (2616)</t>
  </si>
  <si>
    <t>Métaux précieux (2616), volume</t>
  </si>
  <si>
    <t>Mica (2525)</t>
  </si>
  <si>
    <t>Mica (2525), volume</t>
  </si>
  <si>
    <t>Molybdène (2613)</t>
  </si>
  <si>
    <t>Molybdène (2613), volume</t>
  </si>
  <si>
    <t>Nickel (2604)</t>
  </si>
  <si>
    <t>Nickel (2604), volume</t>
  </si>
  <si>
    <t>Or (7108)</t>
  </si>
  <si>
    <t>Or (7108), volume</t>
  </si>
  <si>
    <t>Pétrole brut (2709)</t>
  </si>
  <si>
    <t>Pétrole brut (2709), volume</t>
  </si>
  <si>
    <t>Phosphates de calcium naturels (2510)</t>
  </si>
  <si>
    <t>Phosphates de calcium naturels (2510), volume</t>
  </si>
  <si>
    <t>Pierre ponce (2513)</t>
  </si>
  <si>
    <t>Pierre ponce (2513), volume</t>
  </si>
  <si>
    <t>Plomb (2607)</t>
  </si>
  <si>
    <t>Plomb (2607), volume</t>
  </si>
  <si>
    <t>Produits de distillation du goudron de charbon (2707)</t>
  </si>
  <si>
    <t>Produits de distillation du goudron de charbon (2707), volume</t>
  </si>
  <si>
    <t>Pyrites de fer (2502)</t>
  </si>
  <si>
    <t>Pyrites de fer (2502), volume</t>
  </si>
  <si>
    <t>Quartz (2506)</t>
  </si>
  <si>
    <t>Quartz (2506), volume</t>
  </si>
  <si>
    <t>Sables naturels (2505)</t>
  </si>
  <si>
    <t>Sables naturels (2505), volume</t>
  </si>
  <si>
    <t>Scorie granulée (2618)</t>
  </si>
  <si>
    <t>Scorie granulée (2618), volume</t>
  </si>
  <si>
    <t>Sel et chlorure de sodium pur (2501)</t>
  </si>
  <si>
    <t>Sel et chlorure de sodium pur (2501), volume</t>
  </si>
  <si>
    <t>Soufre de tout type (2503)</t>
  </si>
  <si>
    <t>Soufre de tout type (2503), volume</t>
  </si>
  <si>
    <t>Stéatite naturelle (2526)</t>
  </si>
  <si>
    <t>Stéatite naturelle (2526), volume</t>
  </si>
  <si>
    <t>Substances minérales non spécifiées ailleurs (2530)</t>
  </si>
  <si>
    <t>Substances minérales non spécifiées ailleurs (2530), volume</t>
  </si>
  <si>
    <t>Sulfate de baryum naturel (2511)</t>
  </si>
  <si>
    <t>Sulfate de baryum naturel (2511), volume</t>
  </si>
  <si>
    <t>Titane (2614)</t>
  </si>
  <si>
    <t>Titane (2614), volume</t>
  </si>
  <si>
    <t>Tourbe (2703)</t>
  </si>
  <si>
    <t>Tourbe (2703), volume</t>
  </si>
  <si>
    <t>Tourbe et coke de tourbe (2708)</t>
  </si>
  <si>
    <t>Tourbe et coke de tourbe (2708), volume</t>
  </si>
  <si>
    <t>Tungstène (2611)</t>
  </si>
  <si>
    <t>Tungstène (2611), volume</t>
  </si>
  <si>
    <t>Uranium ou thorium (2612)</t>
  </si>
  <si>
    <t>Uranium ou thorium (2612), volume</t>
  </si>
  <si>
    <t>Zinc (2608)</t>
  </si>
  <si>
    <t>Zinc (2608), volume</t>
  </si>
  <si>
    <t>Régime des droits pétroliers et miniers?</t>
  </si>
  <si>
    <t>Exigence ITIE 5.1.b: Classification des revenus</t>
  </si>
  <si>
    <r>
      <t>Exigence ITIE 4.1.c</t>
    </r>
    <r>
      <rPr>
        <i/>
        <u/>
        <sz val="10.5"/>
        <rFont val="Franklin Gothic Book"/>
        <family val="2"/>
      </rPr>
      <t xml:space="preserve">: Paiements des entreprises </t>
    </r>
    <r>
      <rPr>
        <i/>
        <u/>
        <sz val="10.5"/>
        <color theme="10"/>
        <rFont val="Franklin Gothic Book"/>
        <family val="2"/>
      </rPr>
      <t>;  Exigence ITIE 4.7</t>
    </r>
    <r>
      <rPr>
        <i/>
        <u/>
        <sz val="10.5"/>
        <rFont val="Franklin Gothic Book"/>
        <family val="2"/>
      </rPr>
      <t>: Déclaration par projet</t>
    </r>
  </si>
  <si>
    <t>(Nomenclature SH des Nations Unies)</t>
  </si>
  <si>
    <t xml:space="preserve">En remplissant ce modèle de données résumées avec des données de votre Rapport ITIE, vous rendrez ces dernières accessibles sous un format lisible par machine (Exigence 7.2.d). </t>
  </si>
  <si>
    <t>Non</t>
  </si>
  <si>
    <t>Total en USD</t>
  </si>
  <si>
    <t>Livré/payé à une/des entreprise(s) d’État (1415E32)</t>
  </si>
  <si>
    <t>Type d'entreprise</t>
  </si>
  <si>
    <r>
      <t xml:space="preserve">Accessibilités des données et données ouvertes </t>
    </r>
    <r>
      <rPr>
        <b/>
        <u/>
        <sz val="12"/>
        <color theme="4"/>
        <rFont val="Franklin Gothic Book"/>
        <family val="2"/>
      </rPr>
      <t>(Exigence 7.2)</t>
    </r>
  </si>
  <si>
    <t>Niobium, Vanadium, Zirconium (2615)</t>
  </si>
  <si>
    <t>Niobium, Vanadium, Zirconium (2615), volume</t>
  </si>
  <si>
    <t>7202</t>
  </si>
  <si>
    <t>Ferro-alliages (7202)</t>
  </si>
  <si>
    <t>Ferro-alliages (7202), volume</t>
  </si>
  <si>
    <t>Pierres gemmes (précieuses ou fines) autres que les diamants (7103)</t>
  </si>
  <si>
    <t>Pierres gemmes (précieuses ou fines) autres que les diamants (7103), volume</t>
  </si>
  <si>
    <t>2716</t>
  </si>
  <si>
    <t>Direction Générale des Mines et de la Géologie (DGMG)</t>
  </si>
  <si>
    <t>Commissariat des Impôts (CI)</t>
  </si>
  <si>
    <t>Commissariat des Douanes et Droits Indirects (CDDI)</t>
  </si>
  <si>
    <t>Direction Générale du Trésor et de la Comptabilité Publique (DGTCP)</t>
  </si>
  <si>
    <t>Agence Nationale de Gestion de l'Environnement (ANGE)</t>
  </si>
  <si>
    <t>Direction Générale du travail et de lois Sociales (DGTLS)</t>
  </si>
  <si>
    <t>Togolaise des Eaux (TdE)</t>
  </si>
  <si>
    <t>Caisse Nationale de Sécurité Sociale (CNSS)</t>
  </si>
  <si>
    <t>Communes et préfectures des localités minières</t>
  </si>
  <si>
    <t>SCANTOGO MINES</t>
  </si>
  <si>
    <t>WACEM</t>
  </si>
  <si>
    <t>SNPT</t>
  </si>
  <si>
    <t>POMAR TOGO SA</t>
  </si>
  <si>
    <t xml:space="preserve">GRANUTOGO SA </t>
  </si>
  <si>
    <t>SAD</t>
  </si>
  <si>
    <t>MIDNIGHT SUN SA</t>
  </si>
  <si>
    <t>TOGO RAIL</t>
  </si>
  <si>
    <t>TOGO MATERIAUX</t>
  </si>
  <si>
    <t>Togo carrière</t>
  </si>
  <si>
    <t>XING FA SARL U</t>
  </si>
  <si>
    <t>NATIVITE INVESTE</t>
  </si>
  <si>
    <t>OPTION TRANSIT</t>
  </si>
  <si>
    <t>LES AIGLES</t>
  </si>
  <si>
    <t>EBOMAF SA</t>
  </si>
  <si>
    <t>COLAS AFRIQUE SUCCURSALE DU TOGO</t>
  </si>
  <si>
    <t>SOCIETE GENERALE DES MINES (SGM) SARL</t>
  </si>
  <si>
    <t>TDE</t>
  </si>
  <si>
    <t>VOLTIC TOGO SARL</t>
  </si>
  <si>
    <t>SAMARIA</t>
  </si>
  <si>
    <t>CRYSTAL SARL</t>
  </si>
  <si>
    <t>MASTER EQUIPEMENTS SARL</t>
  </si>
  <si>
    <t>TOGOLAISE DES GRANDS CAOUS (TGC) SA</t>
  </si>
  <si>
    <t>Privée</t>
  </si>
  <si>
    <t xml:space="preserve">Blocs bruts de marbre	</t>
  </si>
  <si>
    <t>www.pomartogo.com</t>
  </si>
  <si>
    <t>Calcaire, Clinker, Dolomite</t>
  </si>
  <si>
    <t>Phosphates</t>
  </si>
  <si>
    <t xml:space="preserve">Calcaire, Clinker, Emballage de ciment en polypropylène, </t>
  </si>
  <si>
    <t>Eau minérale</t>
  </si>
  <si>
    <t>https://cristal-togo.com/</t>
  </si>
  <si>
    <t>Eau, carriére de sable</t>
  </si>
  <si>
    <t>https://tde.tg/</t>
  </si>
  <si>
    <t>https://www.voltictogo.com/voltic/index.php</t>
  </si>
  <si>
    <t>Transport de produits miniers</t>
  </si>
  <si>
    <t xml:space="preserve">Sable </t>
  </si>
  <si>
    <t>Concassés</t>
  </si>
  <si>
    <t>BTP</t>
  </si>
  <si>
    <t>https://www.colas.com/fr/engagement-responsable/mecenat/colas-life/en-route-pour-ecole/mission-togo</t>
  </si>
  <si>
    <t>https://midnightsun-grp.com/</t>
  </si>
  <si>
    <t>http://ebomaf.com/</t>
  </si>
  <si>
    <t>Colonne1</t>
  </si>
  <si>
    <t>DAX (Bourse de Francfort)</t>
  </si>
  <si>
    <t>Non cotée</t>
  </si>
  <si>
    <t>Carriére</t>
  </si>
  <si>
    <t>Gravier concassé</t>
  </si>
  <si>
    <t>Sable / latérite</t>
  </si>
  <si>
    <t>Granulats</t>
  </si>
  <si>
    <t>Manganèse</t>
  </si>
  <si>
    <t>AIM Market
(Bourse de Londre)</t>
  </si>
  <si>
    <t>Non applicable</t>
  </si>
  <si>
    <t>Section 7, Sous section 7.1, Recommandation 7.1.1 du rapport ITIE</t>
  </si>
  <si>
    <t>Frais d’instruction du dossier</t>
  </si>
  <si>
    <t>Droits Fixes</t>
  </si>
  <si>
    <t>Redevances  Superficiaires</t>
  </si>
  <si>
    <t>Redevances Minières (Royalties)</t>
  </si>
  <si>
    <t>Impôt sur les Sociétés (IS)</t>
  </si>
  <si>
    <t>Impôt sur le Revenu des Capitaux  Mobiliers (IRCM)</t>
  </si>
  <si>
    <t>Taxe professionnelle (TP)</t>
  </si>
  <si>
    <t>Taxes Foncières (TF)</t>
  </si>
  <si>
    <t>Impôt sur le Revenu des Personnes Physiques IRPP/IRTS</t>
  </si>
  <si>
    <t>Taxes sur Salaires (TS)</t>
  </si>
  <si>
    <t>Taxes Complémentaires sur Salaire (TCS)</t>
  </si>
  <si>
    <t>Taxe sur la Valeur Ajoutée (TVA)</t>
  </si>
  <si>
    <t>Retenue sur prestation de services (RSPS)</t>
  </si>
  <si>
    <t>Retenue sur loyer (RSL)</t>
  </si>
  <si>
    <t>Taxe d'enlèvement d'ordure (TEO)</t>
  </si>
  <si>
    <t>Redressements fiscaux et pénalités payés au CI</t>
  </si>
  <si>
    <t>Droits d’enregistrement</t>
  </si>
  <si>
    <t>Taxes sur les véhicules des sociétés</t>
  </si>
  <si>
    <t>Droit de Douane (DD-RS-PCS-PC-RI et autres)</t>
  </si>
  <si>
    <t>Dividendes</t>
  </si>
  <si>
    <t>Taxes d'autorisation d'embauche</t>
  </si>
  <si>
    <t>Frais d'attestation de paiement de créance de salaire</t>
  </si>
  <si>
    <t>Taxes de visa des contrats des étrangers</t>
  </si>
  <si>
    <t>Cotisations sociales</t>
  </si>
  <si>
    <t>Impôt Minimum Forfaitaire (IMF)</t>
  </si>
  <si>
    <t xml:space="preserve">Droit de Douane </t>
  </si>
  <si>
    <t>Redevances Superficiaires</t>
  </si>
  <si>
    <t xml:space="preserve">Droits d’enregistrement </t>
  </si>
  <si>
    <t>Direction Générale du Travail et de Lois Sociales (DGTLS)</t>
  </si>
  <si>
    <t xml:space="preserve">Taxe sur la Valeur Ajoutée </t>
  </si>
  <si>
    <t xml:space="preserve">Impôt sur les Sociétés </t>
  </si>
  <si>
    <t xml:space="preserve">Impôt sur le Revenu des Capitaux Mobiliers </t>
  </si>
  <si>
    <t xml:space="preserve">Impôt Minimum Forfaitaire </t>
  </si>
  <si>
    <t xml:space="preserve">Taxe professionnelle </t>
  </si>
  <si>
    <t xml:space="preserve">Retenue sur prestation de services </t>
  </si>
  <si>
    <t xml:space="preserve">Taxes Foncières </t>
  </si>
  <si>
    <t xml:space="preserve">Retenue sur loyer </t>
  </si>
  <si>
    <t xml:space="preserve">Redevances Minières </t>
  </si>
  <si>
    <t xml:space="preserve">Taxe d'enlèvement d'ordure </t>
  </si>
  <si>
    <t xml:space="preserve">Taxes sur les véhicules </t>
  </si>
  <si>
    <t>Les paiements versés par les entreprises aux gouvernements au nom de leurs employés doivent être exclus car ils ne sont pas considérés comme étant des paiements par des entreprises au gouvernement.
Le tableau si dessous couvre les revenus exclus:</t>
  </si>
  <si>
    <t xml:space="preserve">Taxes sur Salaires </t>
  </si>
  <si>
    <t xml:space="preserve">Taxes Complémentaires sur Salaire </t>
  </si>
  <si>
    <t>La CI et la CDDI ont été invitées à déclarer les transferts infranationaux effectués. Le tableau ci-dessous présente le total des montants déclarées par les entreprises d'État:</t>
  </si>
  <si>
    <t>Nom du flux de transfert</t>
  </si>
  <si>
    <t>Total transfert</t>
  </si>
  <si>
    <t xml:space="preserve">Transferts au titre du CI </t>
  </si>
  <si>
    <t xml:space="preserve">Transferts au titre des recettes douanières </t>
  </si>
  <si>
    <t>La période fiscale dans le cadre de la publication du neuviième rapport ITIE du Togo couvre les années fiscales 2018 et 2019</t>
  </si>
  <si>
    <t xml:space="preserve">BDO LLP  UK </t>
  </si>
  <si>
    <t>Oui, divulgation systématique</t>
  </si>
  <si>
    <t>https://eiti.org/sites/default/files/documents/politique_donnees_ouvertes_decembre_2016.pdf</t>
  </si>
  <si>
    <t xml:space="preserve">Conformément à la déclaration sur la mise en oeuvre du systéme de données ouvertes publié en décembre 2016, la collecte régulière des données se fera à travers une plate-forme reliant les principales entités déclarantes. Toutefois, cette plateforme n'a pas été encore mise en place. </t>
  </si>
  <si>
    <t>Exploitation des nappes souterraines</t>
  </si>
  <si>
    <t>BDO LLP</t>
  </si>
  <si>
    <t>Ghazi Khiari</t>
  </si>
  <si>
    <t>Ghazi.Khiari@bdo-ifi.com</t>
  </si>
  <si>
    <t>La couverture du régime juridique et fiscal sur les sources publiques est complète, mais s'étend sur plusieurs sources. L'information sur ces sources est tenue à jour. Les informations disponibles répondent aux exigences de l'ITIE.</t>
  </si>
  <si>
    <t xml:space="preserve">4.1.6 Cadre institutionnel (secteur minier)
4.2.4 Cadre institutionnel (secteur des hydrocarbures)
4.4.1 Cadre juridique et institutionnel (secteur du transport des produits extractifs).
</t>
  </si>
  <si>
    <t xml:space="preserve">Les licences sont attribuées selon le principe du «premier arrivé, premier servi», mais l’absence de cadastre minier signifie qu’il peut y avoir chevauchement entre les licences de prospection minière et les licences d’exploitation minière artisanale. 
</t>
  </si>
  <si>
    <t xml:space="preserve">Aucune couverture des critères techniques et financiers n'est publiée pour l'ensemble de licences miniers et d'hydrocarbures.
</t>
  </si>
  <si>
    <t>Absence des titres octroyés par appel d'offre selon la DGMG.</t>
  </si>
  <si>
    <t>4.2.9 Registre des licences</t>
  </si>
  <si>
    <t>Les décisions d’octroi des permis, que ce soit par arrêté du Ministre en charge des Hydrocarbures ou par décret pris en Conseil des Ministres, sont publiées et consultables gratuitement au Journal Officiel.</t>
  </si>
  <si>
    <t>http://www.pdgm.tg/index.php?option=com_docman&amp;view=list&amp;slug=permis-de-recherche&amp;Itemid=752&amp;layout=default 
https://mines.gouv.tg/node/333
https://jo.gouv.tg/node/15403</t>
  </si>
  <si>
    <t>4.2.1 Contexte et activités d'exploitation au Togo
4.2.9 Registre des licences</t>
  </si>
  <si>
    <t>Actuellement, aucune activité de recherche ni d’exploitation des hydrocarbures n’existe au Togo (Conformément à la confirmation de la DGH).</t>
  </si>
  <si>
    <t xml:space="preserve">Le Comité de Pilotage a décidé de divulguer les données sur la propriété ultime dans le cadre du Rapport ITIE pour les sociétés retenues dans le périmètre de rapprochement.
le Comité de Pilotage de l’ITIE-Togo a mis sur pied une commission qui a élaboré la feuille de route devant planifier les actions à mener en vue de rendre effective la publication de l’identité des propriétaires réels des entreprises extractives au Togo au plus tard le 1er janvier 2020.
Une commission ad-hoc issue du CP-ITIE, assistée par un membre du Secrétariat Technique a été créée le 19 juillet 2016. Cette commission a élaboré un plan de travail devant aboutir à la mise en œuvre de la feuille de route.
</t>
  </si>
  <si>
    <t>Le cadre juridique actuel du Togo ne prévoit ni de définition claire ni de registre public des propriétaires réels des sociétés qui soumissionnent, opèrent ou investissent dans les actifs extractifs.  Les données sur la propriété réelle sont inclus au niveau du rapport ITIE</t>
  </si>
  <si>
    <t>Selon l’article 55 du Code Minier en vigueur: ‘L'Etat prend une participation non payante de dix pour cent (10%) du capital social, des sociétés d'exploitation sauf dans les activités artisanales et les matériaux de construction.
Conformément à l’Article 4 du Code des Hydrocarbures, les gisements d'hydrocarbures solides, liquides et gazeux sont séparés de la propriété du sol. Ils relèvent de la souveraineté de L'Etat et constituent un domaine public particulier.
Actuellement, le Togo ne dispose aucune entreprise d’état qui opère ou qui détient des actifs dans le secteur des hydrocarbures. Concernant les participations directes, l’état se réserve le droit de prendre une participation gratuite au capital de la société d’exploitation avec la possibilité d’une participation supplémentaire payante après négociation. Les pourcentages de ces participations sont fixés dans le contrat. </t>
  </si>
  <si>
    <t>Les rapports financiers audités des entreprises d'Etat ne sont pas publiés.</t>
  </si>
  <si>
    <t>Clinker, valeur</t>
  </si>
  <si>
    <t>Clinker, volume</t>
  </si>
  <si>
    <t>Phosphate, valeur</t>
  </si>
  <si>
    <t>Phosphate, volume</t>
  </si>
  <si>
    <t>m3</t>
  </si>
  <si>
    <t>Gneiss, valeur</t>
  </si>
  <si>
    <t>Gneiss, volume</t>
  </si>
  <si>
    <t>Sable, valeur</t>
  </si>
  <si>
    <t>Sable, volume</t>
  </si>
  <si>
    <t>Or, valeur</t>
  </si>
  <si>
    <t>Or, volume</t>
  </si>
  <si>
    <t>5.1.2 Rapprochement par nature de flux de paiement
6.1.2 Analyse des flux par flux de paiement
6.3.2 Déclaration unilatérale de l'Etat</t>
  </si>
  <si>
    <t>2.3 Compilation des données et analyse des écarts</t>
  </si>
  <si>
    <t>4.8 Accord de troc et fourniture d'infrastructures</t>
  </si>
  <si>
    <t>Accord avec TOGO RAIL: L’accord signé entre ladite société et l’Etat confère l’exclusivité du transport des substances minières et prévoit le paiement par la société d’une redevance de 7,5% du chiffre d’affaires. Toutefois, depuis 2009, la société ne paie plus ladite redevance en raison de la déchéance du droit d’exclusivité stipulé dans le contrat à la suite de l’octroi par l’état d’une partie de la concession à la société MM Mining.
Société MM Mining: la société MM Mining a déclaré avoir suspendu ses activités au début de l’année 2016 à cause de la chute considérable du prix de vente de la tonne de minerai de fer sur le marché international depuis l’année 2015</t>
  </si>
  <si>
    <t>Taxe de prélèvement de la nappe, collectée par la TdE</t>
  </si>
  <si>
    <t>4.5.4 Transferts des revenus extractifs
6.4 Transfers et paiements Infranationaux et Supranationaux</t>
  </si>
  <si>
    <t>Unilatéralement rapporté par les entreprises, paiements non-spécifiques aux industries extractives</t>
  </si>
  <si>
    <t>4.7 Pratique d'audit au Togo
Annexe 4: fiabilisation des déclarations</t>
  </si>
  <si>
    <t xml:space="preserve">4.7 Pratique d'audit au Togo
</t>
  </si>
  <si>
    <t>Taxe de prélèvement de la nappe, collectée par la TdE et non transmise à l'Etat</t>
  </si>
  <si>
    <t>Non-réconcilié avec les transferts recus par les communes. La réconciliation a eu lieu entre le CI et la DGTCP</t>
  </si>
  <si>
    <t>4.5 Collecte et répartition des revenus du secteur extractif</t>
  </si>
  <si>
    <t>6.2 Paiement sociaux
Annexe 5: Déclaration des paiements sociaux</t>
  </si>
  <si>
    <t>4.6.1 Contribution dans les revenus de l’Etat
4.6.2 Contribution dans le PIB
4.6.3 Contribution dans les exportations
4.6.4 Contribution dans la création des emplois</t>
  </si>
  <si>
    <t>4.1.8 Typologie des titres miniers
4.2.6 Types des titres pétroliers</t>
  </si>
  <si>
    <t>4.1.6 Cadre juridique et fiscal (secteur minier)
4.2.2 Cadre juridique (secteur des hydrocarbures)
4.2.3 Cadre fiscal (secteur des hydrocarbures)
4.3.1 Cadre juridique (secteur de commercialisation des substances minérales précieuses)
4.4.1 Cadre juridique et institutionnel (secteur de transport des produits extractifs).
Publication de ses informations dans les sites ci-dessous:
1-    http://www.droit-afrique.com/upload/doc/togo/Togo-Code-1996-minier.pdf
2     http://extwprlegs1.fao.org/docs/pdf/tog92948.pdf
3     https://www.otr.tg/index.php/fr/impots/reglementations-fiscales/code-general-des-impots/157-loi-n-2018-024-code-general-des-impots/file.html
4     http://www.droit-afrique.com/upload/doc/togo/Togo-Code-2012-investissements.pdf</t>
  </si>
  <si>
    <t>4.1.6 Cadre juridique et fiscal (secteur minier)
4.2.3 Régime fiscal (secteur des hydrocarbures)</t>
  </si>
  <si>
    <t xml:space="preserve">4.1.11 Octroi des licences minières
4.2.7 Octroi des licenses 
7.2 Suivi des recommandations
</t>
  </si>
  <si>
    <t>4.1.12 Transactions sur les titres miniers
4.2.8 Transfert des permis (secteur des hydrocarbures)</t>
  </si>
  <si>
    <t>4.1.11 Octroi des licences minières</t>
  </si>
  <si>
    <t>4.3.2 Commercialisation des substances minérales précieuses
Annexe 7 : Répertoire minier et liste des sociétés de production d’eaux en 2018</t>
  </si>
  <si>
    <t xml:space="preserve">4.1.10 Publication des contrats miniers
4.2.5 Publication des contrats pétroliers
</t>
  </si>
  <si>
    <t xml:space="preserve">4.1.10 Publication des contrats miniers
</t>
  </si>
  <si>
    <t>Annexe 7: Répertoire minier et liste des sociétés de production d’eaux en 2018</t>
  </si>
  <si>
    <t>4.1.14 Participation de l'Etat (secteur minier)
4.2.10 Participation de l'Etat (secteur des hydrocarbures)</t>
  </si>
  <si>
    <t>4.1.3 Activités d'exploration minières
4.2.1 Contexte et activités d'exploration au Togo (secteur des hydrocarbures)</t>
  </si>
  <si>
    <t>1.5 La production et les exportations du secteur extractif
5.2 Rapprochement des données sur la production
6.5.1 Production du secteur extractif (minier et des carrières)
6.5.2 Production du secteur d'exploitation des nappes souterraines</t>
  </si>
  <si>
    <t>Calcaire, valeur</t>
  </si>
  <si>
    <t>Argile, valeur</t>
  </si>
  <si>
    <t>Argile, volume</t>
  </si>
  <si>
    <t>DOLOMITE, valeur</t>
  </si>
  <si>
    <t>DOLOMITE, volume</t>
  </si>
  <si>
    <t>GRANULAT, valeur</t>
  </si>
  <si>
    <t>GRANULAT, volume</t>
  </si>
  <si>
    <t>CONCASSEES, valeur</t>
  </si>
  <si>
    <t>CONCASSEES, volume</t>
  </si>
  <si>
    <t>Tonnes Metrique</t>
  </si>
  <si>
    <t>1.5 La production et les exportations du secteur extractif
5.3 Rapprochement des données sur l’exportation</t>
  </si>
  <si>
    <t>1.5 La production et les exportations du secteur extractif
6.5.3 Exportation du secteur extractif</t>
  </si>
  <si>
    <t>Kg</t>
  </si>
  <si>
    <t>5.1.2. Rapprochement par nature de flux de paiement</t>
  </si>
  <si>
    <t>1.4 	Revenus du secteur extractif</t>
  </si>
  <si>
    <t>4.5  Collecte et repartition des revenus du secteur extractif
1.4 Revenu du secteur extractif: Graphique n°1: affectation des revenus extractifs</t>
  </si>
  <si>
    <t>https://www.bceao.int/sites/default/files/201912/Balance%20des%20paiements%20et%20position%20ext%C3%A9rieure%20gl
obale%20-%20Togo%202018.pdf</t>
  </si>
  <si>
    <t>L’absence d’études plus récente ne nous a pas permis de publier des informations actualisées sur la contribution du secteur extractif dans l’emploi. Toutefois, selon les chiffres collectés dans le cadre du rapport ITIE 2018, les sociétés incluses dans le périmètre de conciliation ont employé 4 127 personnes en 2018, dont 313 des femmes soit 7,58% et3 814 des hommes soit 92,42%.
Le détail des effectifs des employés de 2018 déclarés par les sociétés du périmètre est présenté au niveau de l’Annexe 3 du présent rapport.</t>
  </si>
  <si>
    <t>https://eiti.org/document/2018-togo-eiti-report</t>
  </si>
  <si>
    <t>17 permis de recherche (sectuer minier)
40 permis d'exploitation (secteur minier)</t>
  </si>
  <si>
    <t>4.1.11 Octroi des licences minières
4.2.7 Octroi des permis</t>
  </si>
  <si>
    <t>Courant l’exercice 2018, aucune autorisations ou permis n'a été octroyées dans le secteur des hydrocarbures.</t>
  </si>
  <si>
    <t>4.1.12 Octroi des licences minières
4.2.7 Octroi des licenses (secteur des hydrocarbures)
et 
https://service-public.gouv.tg/procedure/delivrance-de-permis-de-recherche-miniere/
https://service-public.gouv.tg/procedure/delivrance-dautorisation-dexploitation-artisanale-sable-gravier-et-laterite/</t>
  </si>
  <si>
    <t>4.1.9 Registre des licences
Annexe 7 
-	http://cadastreminier.tg/fr/</t>
  </si>
  <si>
    <t xml:space="preserve">Le Portail du Cadastre Minier de la République Togolaise apporte la transparence avec un accès public aux données cadastrales. Le Portail a été mis à la disposition du public le jour du lancement du SCM. </t>
  </si>
  <si>
    <r>
      <rPr>
        <b/>
        <sz val="10.5"/>
        <color theme="1"/>
        <rFont val="Franklin Gothic Book"/>
        <family val="2"/>
      </rPr>
      <t>Secteur minier</t>
    </r>
    <r>
      <rPr>
        <sz val="10.5"/>
        <color theme="1"/>
        <rFont val="Franklin Gothic Book"/>
        <family val="2"/>
      </rPr>
      <t xml:space="preserve">: les arrêtés d’attribution des titres miniers ont été publiés sur le site officiel du PDGM . Ces mêmes arrêtés sont publiés sur le site du Ministère des Mines et de l’Energie  et au niveau du Journal Officiel de la République Togolaise et consultable gratuitement. 
</t>
    </r>
    <r>
      <rPr>
        <b/>
        <sz val="10.5"/>
        <color theme="1"/>
        <rFont val="Franklin Gothic Book"/>
        <family val="2"/>
      </rPr>
      <t>Secteur pétrolier</t>
    </r>
    <r>
      <rPr>
        <sz val="10.5"/>
        <color theme="1"/>
        <rFont val="Franklin Gothic Book"/>
        <family val="2"/>
      </rPr>
      <t>: Le Code des hydrocarbures ne prévoit pas des dispositions prévoyant la publication des contrats pétroliers. Dans la pratique, les contrats signés par l’Etat avec l'ENI n’ont pas fait l’objet de publication.</t>
    </r>
  </si>
  <si>
    <t>Le Togo dispose d’un système de Cadastre Minier. Toutefois, ce système parmet la consultation des titres miniers individuellment mais ne permet pas l'extraction d'un répertoire de tous les permis.</t>
  </si>
  <si>
    <t>4.10 Propriété ultime</t>
  </si>
  <si>
    <t>Seules la SNPT et la TDE obéissent à la définition d’Entreprise d’Etat. Ces deux sociétés possèdent un site web.</t>
  </si>
  <si>
    <t>https://tde.tg
https://snptogo.com/</t>
  </si>
  <si>
    <t>Pour le secteur des hydrocarbures: cette exigence n'est pas applicable au Togo puisque ce secteur est encore en phase d’exploration.</t>
  </si>
  <si>
    <t>Il n'exste pas de revenus en nature au Togo</t>
  </si>
  <si>
    <t xml:space="preserve">4.1.14.	Participation de l’État dans le secteur minier </t>
  </si>
  <si>
    <t>Pour SNCTPC, la Direction Générale des Travaux Publiques (DGTP) a confirmé que les accords signés entre l’état togolais et cette société ne constituent pas en substance des accords de trocs.
Pour Togo rail, ill s'agit d'une concession de l’état Togolais accordée à la société pour la réhabilitation et l’exploitation des actifs ferroviaires contre un investissement de 6 000 000 000 FCFA et le paiement d'une redevance annuelle de 7,5% des produits directement générés par l’exploitation des actifs concédés.</t>
  </si>
  <si>
    <t>4.4.2 Transport de minerai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</si>
</sst>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 #,##0.00_ ;_ * \-#,##0.00_ ;_ * &quot;-&quot;??_ ;_ @_ "/>
    <numFmt numFmtId="165" formatCode="_ * #,##0.0000_ ;_ * \-#,##0.0000_ ;_ * &quot;-&quot;??_ ;_ @_ "/>
    <numFmt numFmtId="166" formatCode="yyyy\-mm\-dd"/>
    <numFmt numFmtId="167" formatCode="0.0\ %"/>
    <numFmt numFmtId="168" formatCode="_ * #,##0_ ;_ * \-#,##0_ ;_ * &quot;-&quot;??_ ;_ @_ "/>
    <numFmt numFmtId="169" formatCode="_-* #,##0.00\ _€_-;\-* #,##0.00\ _€_-;_-* &quot;-&quot;??\ _€_-;_-@_-"/>
  </numFmts>
  <fonts count="76" x14ac:knownFonts="1">
    <font>
      <sz val="10.5"/>
      <color theme="1"/>
      <name val="Calibri"/>
      <family val="2"/>
    </font>
    <font>
      <sz val="11"/>
      <color theme="1"/>
      <name val="Calibri"/>
      <family val="2"/>
      <scheme val="minor"/>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i/>
      <sz val="12"/>
      <name val="Franklin Gothic Book"/>
      <family val="2"/>
    </font>
    <font>
      <sz val="12"/>
      <name val="Franklin Gothic Book"/>
      <family val="2"/>
    </font>
    <font>
      <b/>
      <sz val="12"/>
      <name val="Franklin Gothic Book"/>
      <family val="2"/>
    </font>
    <font>
      <u/>
      <sz val="12"/>
      <color rgb="FF0070C0"/>
      <name val="Franklin Gothic Book"/>
      <family val="2"/>
    </font>
    <font>
      <b/>
      <u/>
      <sz val="12"/>
      <name val="Franklin Gothic Book"/>
      <family val="2"/>
    </font>
    <font>
      <b/>
      <sz val="12"/>
      <color rgb="FF000000"/>
      <name val="Franklin Gothic Book"/>
      <family val="2"/>
    </font>
    <font>
      <u/>
      <sz val="12"/>
      <color rgb="FF0076AF"/>
      <name val="Franklin Gothic Book"/>
      <family val="2"/>
    </font>
    <font>
      <u/>
      <sz val="12"/>
      <color theme="10"/>
      <name val="Franklin Gothic Book"/>
      <family val="2"/>
    </font>
    <font>
      <b/>
      <u/>
      <sz val="12"/>
      <color theme="1"/>
      <name val="Franklin Gothic Book"/>
      <family val="2"/>
    </font>
    <font>
      <b/>
      <i/>
      <sz val="12"/>
      <color theme="1"/>
      <name val="Franklin Gothic Book"/>
      <family val="2"/>
    </font>
    <font>
      <b/>
      <i/>
      <u/>
      <sz val="12"/>
      <color theme="1"/>
      <name val="Franklin Gothic Book"/>
      <family val="2"/>
    </font>
    <font>
      <i/>
      <sz val="12"/>
      <color theme="1"/>
      <name val="Franklin Gothic Book"/>
      <family val="2"/>
    </font>
    <font>
      <i/>
      <u/>
      <sz val="12"/>
      <color theme="1"/>
      <name val="Franklin Gothic Book"/>
      <family val="2"/>
    </font>
    <font>
      <b/>
      <u/>
      <sz val="12"/>
      <color rgb="FF0070C0"/>
      <name val="Franklin Gothic Book"/>
      <family val="2"/>
    </font>
    <font>
      <b/>
      <u/>
      <sz val="12"/>
      <color theme="10"/>
      <name val="Franklin Gothic Book"/>
      <family val="2"/>
    </font>
    <font>
      <b/>
      <sz val="10"/>
      <color theme="1"/>
      <name val="Franklin Gothic Book"/>
      <family val="2"/>
    </font>
    <font>
      <b/>
      <sz val="10"/>
      <color rgb="FF0076AF"/>
      <name val="Franklin Gothic Book"/>
      <family val="2"/>
    </font>
    <font>
      <i/>
      <u/>
      <sz val="12"/>
      <color rgb="FF0076AF"/>
      <name val="Franklin Gothic Book"/>
      <family val="2"/>
    </font>
    <font>
      <i/>
      <sz val="12"/>
      <color theme="10"/>
      <name val="Franklin Gothic Book"/>
      <family val="2"/>
    </font>
    <font>
      <u/>
      <sz val="10.5"/>
      <color theme="10"/>
      <name val="Franklin Gothic Book"/>
      <family val="2"/>
    </font>
    <font>
      <b/>
      <i/>
      <sz val="12"/>
      <color rgb="FF000000"/>
      <name val="Franklin Gothic Book"/>
      <family val="2"/>
    </font>
    <font>
      <b/>
      <i/>
      <u/>
      <sz val="16"/>
      <color theme="1"/>
      <name val="Franklin Gothic Book"/>
      <family val="2"/>
    </font>
    <font>
      <b/>
      <i/>
      <sz val="12"/>
      <name val="Franklin Gothic Book"/>
      <family val="2"/>
    </font>
    <font>
      <i/>
      <u/>
      <sz val="12"/>
      <color theme="10"/>
      <name val="Franklin Gothic Book"/>
      <family val="2"/>
    </font>
    <font>
      <b/>
      <i/>
      <u/>
      <sz val="12"/>
      <color theme="10"/>
      <name val="Franklin Gothic Book"/>
      <family val="2"/>
    </font>
    <font>
      <i/>
      <u/>
      <sz val="12"/>
      <color rgb="FF000000"/>
      <name val="Franklin Gothic Book"/>
      <family val="2"/>
    </font>
    <font>
      <b/>
      <i/>
      <u/>
      <sz val="12"/>
      <color rgb="FF000000"/>
      <name val="Franklin Gothic Book"/>
      <family val="2"/>
    </font>
    <font>
      <sz val="10.5"/>
      <color theme="1"/>
      <name val="Franklin Gothic Book"/>
      <family val="2"/>
    </font>
    <font>
      <i/>
      <sz val="10.5"/>
      <color theme="1"/>
      <name val="Franklin Gothic Book"/>
      <family val="2"/>
    </font>
    <font>
      <i/>
      <sz val="12"/>
      <color rgb="FF0070C0"/>
      <name val="Franklin Gothic Book"/>
      <family val="2"/>
    </font>
    <font>
      <b/>
      <sz val="10.5"/>
      <name val="Franklin Gothic Book"/>
      <family val="2"/>
    </font>
    <font>
      <b/>
      <sz val="14"/>
      <color rgb="FF000000"/>
      <name val="Franklin Gothic Book"/>
      <family val="2"/>
    </font>
    <font>
      <sz val="14"/>
      <color theme="1"/>
      <name val="Franklin Gothic Book"/>
      <family val="2"/>
    </font>
    <font>
      <b/>
      <sz val="14"/>
      <color theme="1"/>
      <name val="Franklin Gothic Book"/>
      <family val="2"/>
    </font>
    <font>
      <b/>
      <u/>
      <sz val="10.5"/>
      <color theme="10"/>
      <name val="Franklin Gothic Book"/>
      <family val="2"/>
    </font>
    <font>
      <i/>
      <sz val="10.5"/>
      <color rgb="FF000000"/>
      <name val="Franklin Gothic Book"/>
      <family val="2"/>
    </font>
    <font>
      <sz val="10.5"/>
      <color rgb="FF000000"/>
      <name val="Franklin Gothic Book"/>
      <family val="2"/>
    </font>
    <font>
      <sz val="10.5"/>
      <name val="Franklin Gothic Book"/>
      <family val="2"/>
    </font>
    <font>
      <i/>
      <sz val="10.5"/>
      <name val="Franklin Gothic Book"/>
      <family val="2"/>
    </font>
    <font>
      <i/>
      <sz val="10.5"/>
      <color theme="10"/>
      <name val="Franklin Gothic Book"/>
      <family val="2"/>
    </font>
    <font>
      <i/>
      <u/>
      <sz val="10.5"/>
      <color rgb="FF0076AF"/>
      <name val="Franklin Gothic Book"/>
      <family val="2"/>
    </font>
    <font>
      <b/>
      <sz val="14"/>
      <color rgb="FF0076AF"/>
      <name val="Franklin Gothic Book"/>
      <family val="2"/>
    </font>
    <font>
      <b/>
      <sz val="12"/>
      <color theme="0"/>
      <name val="Franklin Gothic Book"/>
      <family val="2"/>
    </font>
    <font>
      <b/>
      <sz val="12"/>
      <color theme="1"/>
      <name val="Franklin Gothic Book"/>
      <family val="2"/>
    </font>
    <font>
      <i/>
      <u/>
      <sz val="12"/>
      <name val="Franklin Gothic Book"/>
      <family val="2"/>
    </font>
    <font>
      <b/>
      <sz val="18"/>
      <color theme="1"/>
      <name val="Franklin Gothic Book"/>
      <family val="2"/>
    </font>
    <font>
      <b/>
      <sz val="10.5"/>
      <color theme="1"/>
      <name val="Franklin Gothic Book"/>
      <family val="2"/>
    </font>
    <font>
      <i/>
      <u/>
      <sz val="10.5"/>
      <color theme="10"/>
      <name val="Franklin Gothic Book"/>
      <family val="2"/>
    </font>
    <font>
      <i/>
      <sz val="10.5"/>
      <color rgb="FF7F7F7F"/>
      <name val="Franklin Gothic Book"/>
      <family val="2"/>
    </font>
    <font>
      <b/>
      <i/>
      <u/>
      <sz val="10.5"/>
      <color theme="1"/>
      <name val="Franklin Gothic Book"/>
      <family val="2"/>
    </font>
    <font>
      <u/>
      <sz val="10.5"/>
      <color rgb="FF0076AF"/>
      <name val="Franklin Gothic Book"/>
      <family val="2"/>
    </font>
    <font>
      <sz val="10.5"/>
      <color theme="10"/>
      <name val="Franklin Gothic Book"/>
      <family val="2"/>
    </font>
    <font>
      <b/>
      <sz val="10.5"/>
      <color theme="10"/>
      <name val="Franklin Gothic Book"/>
      <family val="2"/>
    </font>
    <font>
      <b/>
      <sz val="16"/>
      <color theme="1"/>
      <name val="Franklin Gothic Book"/>
      <family val="2"/>
    </font>
    <font>
      <sz val="11"/>
      <color theme="1"/>
      <name val="Franklin Gothic Book"/>
      <family val="2"/>
    </font>
    <font>
      <i/>
      <sz val="11"/>
      <color rgb="FF000000"/>
      <name val="Franklin Gothic Book"/>
      <family val="2"/>
    </font>
    <font>
      <b/>
      <u/>
      <sz val="10.5"/>
      <name val="Franklin Gothic Book"/>
      <family val="2"/>
    </font>
    <font>
      <i/>
      <u/>
      <sz val="10.5"/>
      <name val="Franklin Gothic Book"/>
      <family val="2"/>
    </font>
    <font>
      <b/>
      <u/>
      <sz val="12"/>
      <color theme="4"/>
      <name val="Franklin Gothic Book"/>
      <family val="2"/>
    </font>
    <font>
      <sz val="8"/>
      <name val="Calibri"/>
      <family val="2"/>
    </font>
    <font>
      <sz val="1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theme="4"/>
      </patternFill>
    </fill>
    <fill>
      <patternFill patternType="solid">
        <fgColor rgb="FFF2F2F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0"/>
        <bgColor indexed="64"/>
      </patternFill>
    </fill>
    <fill>
      <patternFill patternType="solid">
        <fgColor rgb="FFF6A70A"/>
        <bgColor indexed="64"/>
      </patternFill>
    </fill>
    <fill>
      <patternFill patternType="solid">
        <fgColor rgb="FF165B89"/>
        <bgColor indexed="64"/>
      </patternFill>
    </fill>
    <fill>
      <patternFill patternType="solid">
        <fgColor rgb="FFF2F2F2"/>
        <bgColor theme="4" tint="0.79998168889431442"/>
      </patternFill>
    </fill>
  </fills>
  <borders count="46">
    <border>
      <left/>
      <right/>
      <top/>
      <bottom/>
      <diagonal/>
    </border>
    <border>
      <left/>
      <right/>
      <top style="thin">
        <color indexed="64"/>
      </top>
      <bottom/>
      <diagonal/>
    </border>
    <border>
      <left/>
      <right/>
      <top/>
      <bottom style="medium">
        <color indexed="64"/>
      </bottom>
      <diagonal/>
    </border>
    <border>
      <left/>
      <right/>
      <top/>
      <bottom style="medium">
        <color rgb="FF0076AF"/>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style="medium">
        <color rgb="FF0076AF"/>
      </top>
      <bottom/>
      <diagonal/>
    </border>
    <border>
      <left/>
      <right/>
      <top/>
      <bottom style="thin">
        <color indexed="64"/>
      </bottom>
      <diagonal/>
    </border>
    <border>
      <left/>
      <right/>
      <top/>
      <bottom style="medium">
        <color theme="0"/>
      </bottom>
      <diagonal/>
    </border>
    <border>
      <left/>
      <right/>
      <top style="medium">
        <color theme="0"/>
      </top>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indexed="64"/>
      </top>
      <bottom style="medium">
        <color rgb="FF188FBB"/>
      </bottom>
      <diagonal/>
    </border>
    <border>
      <left style="medium">
        <color indexed="64"/>
      </left>
      <right/>
      <top/>
      <bottom/>
      <diagonal/>
    </border>
    <border>
      <left style="thin">
        <color theme="0"/>
      </left>
      <right/>
      <top style="medium">
        <color indexed="64"/>
      </top>
      <bottom/>
      <diagonal/>
    </border>
  </borders>
  <cellStyleXfs count="9">
    <xf numFmtId="0" fontId="0" fillId="0" borderId="0"/>
    <xf numFmtId="164" fontId="2" fillId="0" borderId="0" applyFont="0" applyFill="0" applyBorder="0" applyAlignment="0" applyProtection="0"/>
    <xf numFmtId="0" fontId="5" fillId="0" borderId="0" applyNumberFormat="0" applyFill="0" applyBorder="0" applyAlignment="0" applyProtection="0"/>
    <xf numFmtId="0" fontId="6" fillId="0" borderId="0"/>
    <xf numFmtId="0" fontId="7" fillId="0" borderId="0" applyNumberFormat="0" applyFill="0" applyBorder="0" applyAlignment="0" applyProtection="0"/>
    <xf numFmtId="0" fontId="9" fillId="0" borderId="0" applyNumberFormat="0" applyFill="0" applyBorder="0" applyAlignment="0" applyProtection="0"/>
    <xf numFmtId="9" fontId="2" fillId="0" borderId="0" applyFont="0" applyFill="0" applyBorder="0" applyAlignment="0" applyProtection="0"/>
    <xf numFmtId="0" fontId="1" fillId="0" borderId="0"/>
    <xf numFmtId="0" fontId="75" fillId="0" borderId="0"/>
  </cellStyleXfs>
  <cellXfs count="414">
    <xf numFmtId="0" fontId="0" fillId="0" borderId="0" xfId="0"/>
    <xf numFmtId="0" fontId="0" fillId="0" borderId="0" xfId="0" applyAlignment="1"/>
    <xf numFmtId="0" fontId="0" fillId="0" borderId="8" xfId="0" applyFont="1" applyFill="1" applyBorder="1" applyAlignment="1"/>
    <xf numFmtId="0" fontId="0" fillId="0" borderId="9" xfId="0" applyFont="1" applyFill="1" applyBorder="1" applyAlignment="1"/>
    <xf numFmtId="0" fontId="0" fillId="0" borderId="8" xfId="0" applyFill="1" applyBorder="1" applyAlignment="1"/>
    <xf numFmtId="0" fontId="0" fillId="0" borderId="9" xfId="0" applyFill="1" applyBorder="1" applyAlignment="1"/>
    <xf numFmtId="0" fontId="0" fillId="0" borderId="0" xfId="0" applyAlignment="1">
      <alignment wrapText="1"/>
    </xf>
    <xf numFmtId="0" fontId="3" fillId="3" borderId="15" xfId="0" applyFont="1" applyFill="1" applyBorder="1" applyAlignment="1">
      <alignment wrapText="1"/>
    </xf>
    <xf numFmtId="0" fontId="4" fillId="0" borderId="0" xfId="0" applyFont="1" applyAlignment="1">
      <alignment wrapText="1"/>
    </xf>
    <xf numFmtId="49" fontId="8" fillId="0" borderId="0" xfId="0" applyNumberFormat="1" applyFont="1" applyAlignment="1">
      <alignment horizontal="left" wrapText="1"/>
    </xf>
    <xf numFmtId="0" fontId="10" fillId="0" borderId="0" xfId="0" quotePrefix="1" applyFont="1" applyAlignment="1">
      <alignment wrapText="1"/>
    </xf>
    <xf numFmtId="49" fontId="0" fillId="0" borderId="0" xfId="0" applyNumberFormat="1" applyAlignment="1">
      <alignment wrapText="1"/>
    </xf>
    <xf numFmtId="0" fontId="0" fillId="0" borderId="0" xfId="0" applyNumberFormat="1" applyAlignment="1">
      <alignment wrapText="1"/>
    </xf>
    <xf numFmtId="0" fontId="0" fillId="0" borderId="0" xfId="0" applyFont="1" applyAlignment="1">
      <alignment wrapText="1"/>
    </xf>
    <xf numFmtId="0" fontId="3" fillId="3" borderId="16" xfId="0" applyFont="1" applyFill="1" applyBorder="1" applyAlignment="1">
      <alignment wrapText="1"/>
    </xf>
    <xf numFmtId="0" fontId="0" fillId="0" borderId="8" xfId="0" applyFont="1" applyFill="1" applyBorder="1" applyAlignment="1">
      <alignment wrapText="1"/>
    </xf>
    <xf numFmtId="0" fontId="0" fillId="0" borderId="9" xfId="0" applyFont="1" applyFill="1" applyBorder="1" applyAlignment="1">
      <alignment wrapText="1"/>
    </xf>
    <xf numFmtId="0" fontId="11" fillId="0" borderId="0" xfId="3" applyFont="1" applyFill="1" applyAlignment="1">
      <alignment horizontal="left" vertical="center"/>
    </xf>
    <xf numFmtId="0" fontId="11" fillId="0" borderId="0" xfId="3" applyFont="1" applyFill="1" applyBorder="1" applyAlignment="1">
      <alignment horizontal="left" vertical="center"/>
    </xf>
    <xf numFmtId="0" fontId="11" fillId="0" borderId="0" xfId="3" applyFont="1" applyFill="1" applyBorder="1" applyAlignment="1">
      <alignment horizontal="right" vertical="center"/>
    </xf>
    <xf numFmtId="0" fontId="12" fillId="2" borderId="0" xfId="3" applyFont="1" applyFill="1" applyBorder="1" applyAlignment="1">
      <alignment horizontal="left" vertical="center"/>
    </xf>
    <xf numFmtId="0" fontId="13" fillId="2" borderId="0" xfId="3" applyFont="1" applyFill="1" applyBorder="1" applyAlignment="1">
      <alignment horizontal="left" vertical="center"/>
    </xf>
    <xf numFmtId="0" fontId="11" fillId="2" borderId="0" xfId="3" applyFont="1" applyFill="1" applyBorder="1" applyAlignment="1">
      <alignment horizontal="left" vertical="center"/>
    </xf>
    <xf numFmtId="0" fontId="14" fillId="2" borderId="0" xfId="3" applyFont="1" applyFill="1" applyBorder="1" applyAlignment="1">
      <alignment vertical="center"/>
    </xf>
    <xf numFmtId="0" fontId="11" fillId="2" borderId="0" xfId="3" applyFont="1" applyFill="1" applyBorder="1" applyAlignment="1">
      <alignment vertical="center"/>
    </xf>
    <xf numFmtId="0" fontId="15" fillId="2" borderId="0" xfId="3" applyFont="1" applyFill="1" applyBorder="1" applyAlignment="1">
      <alignment vertical="center"/>
    </xf>
    <xf numFmtId="0" fontId="12" fillId="2" borderId="0" xfId="3" applyFont="1" applyFill="1" applyBorder="1" applyAlignment="1">
      <alignment vertical="center"/>
    </xf>
    <xf numFmtId="0" fontId="16" fillId="5" borderId="0" xfId="3" applyFont="1" applyFill="1" applyBorder="1" applyAlignment="1">
      <alignment horizontal="left" vertical="center"/>
    </xf>
    <xf numFmtId="0" fontId="12" fillId="2" borderId="0" xfId="3" applyFont="1" applyFill="1" applyBorder="1" applyAlignment="1">
      <alignment horizontal="left" vertical="center" wrapText="1" indent="2"/>
    </xf>
    <xf numFmtId="0" fontId="17" fillId="5" borderId="0" xfId="3" applyFont="1" applyFill="1" applyBorder="1" applyAlignment="1">
      <alignment vertical="center"/>
    </xf>
    <xf numFmtId="0" fontId="12" fillId="2" borderId="0" xfId="3" applyFont="1" applyFill="1" applyBorder="1" applyAlignment="1">
      <alignment vertical="center" wrapText="1"/>
    </xf>
    <xf numFmtId="0" fontId="16" fillId="5" borderId="0" xfId="3" applyFont="1" applyFill="1" applyBorder="1" applyAlignment="1">
      <alignment vertical="center"/>
    </xf>
    <xf numFmtId="0" fontId="17" fillId="2" borderId="0" xfId="3" applyFont="1" applyFill="1" applyBorder="1" applyAlignment="1">
      <alignment vertical="center"/>
    </xf>
    <xf numFmtId="0" fontId="16" fillId="2" borderId="0" xfId="3" applyFont="1" applyFill="1" applyBorder="1" applyAlignment="1">
      <alignment vertical="center"/>
    </xf>
    <xf numFmtId="0" fontId="13" fillId="2" borderId="0" xfId="3" applyFont="1" applyFill="1" applyBorder="1" applyAlignment="1">
      <alignment vertical="center"/>
    </xf>
    <xf numFmtId="0" fontId="19" fillId="5" borderId="0" xfId="3" applyFont="1" applyFill="1" applyBorder="1" applyAlignment="1">
      <alignment vertical="center"/>
    </xf>
    <xf numFmtId="0" fontId="20" fillId="2" borderId="0" xfId="3" applyFont="1" applyFill="1" applyBorder="1" applyAlignment="1">
      <alignment vertical="center"/>
    </xf>
    <xf numFmtId="0" fontId="16" fillId="5" borderId="0" xfId="3" applyFont="1" applyFill="1" applyBorder="1" applyAlignment="1">
      <alignment horizontal="left" vertical="center" indent="2"/>
    </xf>
    <xf numFmtId="0" fontId="21" fillId="2" borderId="0" xfId="2" applyFont="1" applyFill="1" applyBorder="1" applyAlignment="1"/>
    <xf numFmtId="0" fontId="11" fillId="7" borderId="0" xfId="3" applyFont="1" applyFill="1" applyBorder="1" applyAlignment="1">
      <alignment horizontal="left" vertical="center"/>
    </xf>
    <xf numFmtId="0" fontId="13" fillId="7" borderId="0" xfId="3" applyFont="1" applyFill="1" applyBorder="1" applyAlignment="1">
      <alignment vertical="center"/>
    </xf>
    <xf numFmtId="0" fontId="22" fillId="7" borderId="0" xfId="2" applyFont="1" applyFill="1" applyBorder="1" applyAlignment="1"/>
    <xf numFmtId="0" fontId="11" fillId="7" borderId="0" xfId="3" applyFont="1" applyFill="1" applyAlignment="1">
      <alignment horizontal="left" vertical="center"/>
    </xf>
    <xf numFmtId="0" fontId="11" fillId="0" borderId="0" xfId="3" applyFont="1" applyFill="1" applyBorder="1" applyAlignment="1">
      <alignment horizontal="left" vertical="center" wrapText="1"/>
    </xf>
    <xf numFmtId="0" fontId="11" fillId="0" borderId="0" xfId="3" applyFont="1" applyFill="1" applyAlignment="1">
      <alignment horizontal="left" vertical="center" wrapText="1"/>
    </xf>
    <xf numFmtId="0" fontId="19" fillId="6" borderId="38" xfId="3" applyFont="1" applyFill="1" applyBorder="1" applyAlignment="1">
      <alignment horizontal="left" vertical="center" wrapText="1"/>
    </xf>
    <xf numFmtId="0" fontId="19" fillId="0" borderId="38" xfId="3" applyFont="1" applyFill="1" applyBorder="1" applyAlignment="1">
      <alignment horizontal="left" vertical="center" wrapText="1"/>
    </xf>
    <xf numFmtId="0" fontId="23" fillId="7" borderId="0" xfId="3" applyFont="1" applyFill="1" applyBorder="1" applyAlignment="1">
      <alignment horizontal="left" vertical="center"/>
    </xf>
    <xf numFmtId="0" fontId="22" fillId="2" borderId="0" xfId="4" applyFont="1" applyFill="1" applyBorder="1" applyAlignment="1"/>
    <xf numFmtId="0" fontId="13" fillId="0" borderId="0" xfId="3" applyFont="1" applyFill="1" applyBorder="1" applyAlignment="1">
      <alignment vertical="center"/>
    </xf>
    <xf numFmtId="0" fontId="22" fillId="0" borderId="0" xfId="4" applyFont="1" applyFill="1" applyBorder="1" applyAlignment="1"/>
    <xf numFmtId="0" fontId="24" fillId="4" borderId="27" xfId="3" applyFont="1" applyFill="1" applyBorder="1" applyAlignment="1">
      <alignment vertical="center" wrapText="1"/>
    </xf>
    <xf numFmtId="0" fontId="26" fillId="0" borderId="0" xfId="3" applyFont="1" applyFill="1" applyBorder="1" applyAlignment="1">
      <alignment vertical="center" wrapText="1"/>
    </xf>
    <xf numFmtId="0" fontId="24" fillId="4" borderId="30" xfId="3" applyFont="1" applyFill="1" applyBorder="1" applyAlignment="1">
      <alignment vertical="center" wrapText="1"/>
    </xf>
    <xf numFmtId="0" fontId="26" fillId="4" borderId="1" xfId="3" applyFont="1" applyFill="1" applyBorder="1" applyAlignment="1">
      <alignment vertical="center" wrapText="1"/>
    </xf>
    <xf numFmtId="0" fontId="26" fillId="4" borderId="31" xfId="3" applyFont="1" applyFill="1" applyBorder="1" applyAlignment="1">
      <alignment vertical="center" wrapText="1"/>
    </xf>
    <xf numFmtId="0" fontId="26" fillId="4" borderId="28" xfId="3" applyFont="1" applyFill="1" applyBorder="1" applyAlignment="1">
      <alignment vertical="center" wrapText="1"/>
    </xf>
    <xf numFmtId="0" fontId="26" fillId="4" borderId="34" xfId="3" applyFont="1" applyFill="1" applyBorder="1" applyAlignment="1">
      <alignment vertical="center" wrapText="1"/>
    </xf>
    <xf numFmtId="0" fontId="26" fillId="4" borderId="0" xfId="3" applyFont="1" applyFill="1" applyBorder="1" applyAlignment="1">
      <alignment vertical="center" wrapText="1"/>
    </xf>
    <xf numFmtId="0" fontId="26" fillId="4" borderId="35" xfId="3" applyFont="1" applyFill="1" applyBorder="1" applyAlignment="1">
      <alignment vertical="center" wrapText="1"/>
    </xf>
    <xf numFmtId="0" fontId="27" fillId="4" borderId="29" xfId="3" applyFont="1" applyFill="1" applyBorder="1" applyAlignment="1">
      <alignment vertical="center" wrapText="1"/>
    </xf>
    <xf numFmtId="0" fontId="26" fillId="4" borderId="33" xfId="3" applyFont="1" applyFill="1" applyBorder="1" applyAlignment="1">
      <alignment vertical="center" wrapText="1"/>
    </xf>
    <xf numFmtId="0" fontId="13" fillId="0" borderId="3" xfId="3" applyFont="1" applyFill="1" applyBorder="1" applyAlignment="1">
      <alignment vertical="center"/>
    </xf>
    <xf numFmtId="0" fontId="11" fillId="0" borderId="3" xfId="3" applyFont="1" applyFill="1" applyBorder="1" applyAlignment="1">
      <alignment horizontal="left" vertical="center"/>
    </xf>
    <xf numFmtId="0" fontId="26" fillId="0" borderId="0" xfId="3" applyFont="1" applyFill="1" applyBorder="1" applyAlignment="1">
      <alignment horizontal="left" vertical="center"/>
    </xf>
    <xf numFmtId="0" fontId="13" fillId="0" borderId="0" xfId="3" applyFont="1" applyFill="1" applyBorder="1" applyAlignment="1">
      <alignment horizontal="left" vertical="center" indent="2"/>
    </xf>
    <xf numFmtId="0" fontId="12" fillId="0" borderId="0" xfId="3" applyFont="1" applyFill="1" applyBorder="1" applyAlignment="1">
      <alignment vertical="center"/>
    </xf>
    <xf numFmtId="0" fontId="20" fillId="0" borderId="0" xfId="3" applyFont="1" applyFill="1" applyBorder="1" applyAlignment="1">
      <alignment vertical="center"/>
    </xf>
    <xf numFmtId="0" fontId="12" fillId="0" borderId="0" xfId="3" applyFont="1" applyFill="1" applyBorder="1" applyAlignment="1">
      <alignment horizontal="left" vertical="center"/>
    </xf>
    <xf numFmtId="0" fontId="12" fillId="0" borderId="0" xfId="3" applyFont="1" applyFill="1" applyBorder="1" applyAlignment="1">
      <alignment horizontal="left" vertical="center" indent="2"/>
    </xf>
    <xf numFmtId="166" fontId="12" fillId="0" borderId="0" xfId="3" applyNumberFormat="1" applyFont="1" applyFill="1" applyBorder="1" applyAlignment="1">
      <alignment vertical="center"/>
    </xf>
    <xf numFmtId="0" fontId="26" fillId="0" borderId="0" xfId="3" applyFont="1" applyFill="1" applyAlignment="1">
      <alignment horizontal="left" vertical="center"/>
    </xf>
    <xf numFmtId="0" fontId="12" fillId="0" borderId="0" xfId="3" applyFont="1" applyFill="1" applyBorder="1" applyAlignment="1">
      <alignment horizontal="left" vertical="center" wrapText="1" indent="2"/>
    </xf>
    <xf numFmtId="0" fontId="32" fillId="0" borderId="0" xfId="3" applyFont="1" applyFill="1" applyBorder="1" applyAlignment="1">
      <alignment vertical="center"/>
    </xf>
    <xf numFmtId="0" fontId="12" fillId="0" borderId="0" xfId="3" applyFont="1" applyFill="1" applyBorder="1" applyAlignment="1">
      <alignment horizontal="left" vertical="center" indent="4"/>
    </xf>
    <xf numFmtId="0" fontId="12" fillId="0" borderId="0" xfId="3" applyFont="1" applyFill="1" applyBorder="1" applyAlignment="1">
      <alignment horizontal="left" vertical="center" indent="6"/>
    </xf>
    <xf numFmtId="0" fontId="33" fillId="0" borderId="0" xfId="2" applyFont="1" applyFill="1" applyBorder="1" applyAlignment="1">
      <alignment horizontal="left" vertical="center" indent="2"/>
    </xf>
    <xf numFmtId="165" fontId="12" fillId="0" borderId="0" xfId="1" applyNumberFormat="1" applyFont="1" applyFill="1" applyBorder="1" applyAlignment="1">
      <alignment vertical="center"/>
    </xf>
    <xf numFmtId="0" fontId="34" fillId="0" borderId="0" xfId="2" applyFont="1" applyFill="1" applyBorder="1" applyAlignment="1">
      <alignment horizontal="left" vertical="center" wrapText="1"/>
    </xf>
    <xf numFmtId="0" fontId="24" fillId="0" borderId="0" xfId="3" applyFont="1" applyFill="1" applyBorder="1" applyAlignment="1">
      <alignment horizontal="left" vertical="center"/>
    </xf>
    <xf numFmtId="0" fontId="35" fillId="0" borderId="0" xfId="3" applyFont="1" applyFill="1" applyBorder="1" applyAlignment="1">
      <alignment vertical="center"/>
    </xf>
    <xf numFmtId="10" fontId="12" fillId="0" borderId="0" xfId="3" applyNumberFormat="1" applyFont="1" applyFill="1" applyBorder="1" applyAlignment="1">
      <alignment horizontal="left" vertical="center"/>
    </xf>
    <xf numFmtId="0" fontId="36" fillId="5" borderId="0" xfId="3" applyFont="1" applyFill="1" applyAlignment="1">
      <alignment horizontal="left" vertical="center"/>
    </xf>
    <xf numFmtId="0" fontId="11" fillId="5" borderId="0" xfId="3" applyFont="1" applyFill="1" applyAlignment="1">
      <alignment horizontal="left" vertical="center"/>
    </xf>
    <xf numFmtId="0" fontId="26" fillId="5" borderId="0" xfId="3" applyFont="1" applyFill="1" applyBorder="1" applyAlignment="1">
      <alignment vertical="center" wrapText="1"/>
    </xf>
    <xf numFmtId="0" fontId="38" fillId="2" borderId="0" xfId="2" applyFont="1" applyFill="1"/>
    <xf numFmtId="0" fontId="38" fillId="0" borderId="0" xfId="2" applyFont="1" applyFill="1"/>
    <xf numFmtId="0" fontId="23" fillId="0" borderId="0" xfId="3" applyFont="1" applyFill="1" applyBorder="1" applyAlignment="1">
      <alignment horizontal="left" vertical="center"/>
    </xf>
    <xf numFmtId="0" fontId="19" fillId="0" borderId="38" xfId="3" applyFont="1" applyFill="1" applyBorder="1" applyAlignment="1">
      <alignment horizontal="left" vertical="center"/>
    </xf>
    <xf numFmtId="0" fontId="11" fillId="0" borderId="0" xfId="3" quotePrefix="1" applyFont="1" applyFill="1" applyBorder="1" applyAlignment="1">
      <alignment horizontal="left" vertical="center"/>
    </xf>
    <xf numFmtId="0" fontId="14" fillId="0" borderId="2" xfId="3" applyFont="1" applyFill="1" applyBorder="1" applyAlignment="1" applyProtection="1">
      <alignment vertical="center"/>
      <protection locked="0"/>
    </xf>
    <xf numFmtId="0" fontId="11" fillId="0" borderId="2" xfId="3" applyFont="1" applyFill="1" applyBorder="1" applyAlignment="1">
      <alignment horizontal="left" vertical="center"/>
    </xf>
    <xf numFmtId="0" fontId="11" fillId="0" borderId="2" xfId="3" applyFont="1" applyFill="1" applyBorder="1" applyAlignment="1">
      <alignment vertical="center"/>
    </xf>
    <xf numFmtId="0" fontId="27" fillId="0" borderId="0" xfId="3" applyFont="1" applyFill="1" applyAlignment="1">
      <alignment horizontal="left" vertical="center"/>
    </xf>
    <xf numFmtId="0" fontId="27" fillId="0" borderId="0" xfId="3" applyFont="1" applyFill="1" applyBorder="1" applyAlignment="1">
      <alignment horizontal="left" vertical="center"/>
    </xf>
    <xf numFmtId="0" fontId="40" fillId="0" borderId="2" xfId="3" applyFont="1" applyFill="1" applyBorder="1" applyAlignment="1" applyProtection="1">
      <alignment horizontal="left" vertical="center"/>
      <protection locked="0"/>
    </xf>
    <xf numFmtId="0" fontId="27" fillId="0" borderId="2" xfId="3" applyFont="1" applyFill="1" applyBorder="1" applyAlignment="1">
      <alignment horizontal="left" vertical="center"/>
    </xf>
    <xf numFmtId="0" fontId="41" fillId="0" borderId="2" xfId="3" applyFont="1" applyFill="1" applyBorder="1" applyAlignment="1">
      <alignment horizontal="left" vertical="center"/>
    </xf>
    <xf numFmtId="0" fontId="25" fillId="0" borderId="2" xfId="3" applyFont="1" applyFill="1" applyBorder="1" applyAlignment="1">
      <alignment horizontal="left" vertical="center"/>
    </xf>
    <xf numFmtId="0" fontId="20" fillId="0" borderId="5" xfId="3" applyFont="1" applyFill="1" applyBorder="1" applyAlignment="1">
      <alignment vertical="center"/>
    </xf>
    <xf numFmtId="0" fontId="20" fillId="0" borderId="10" xfId="3" applyFont="1" applyFill="1" applyBorder="1" applyAlignment="1" applyProtection="1">
      <alignment vertical="center"/>
      <protection locked="0"/>
    </xf>
    <xf numFmtId="0" fontId="12" fillId="0" borderId="2" xfId="3" applyFont="1" applyFill="1" applyBorder="1" applyAlignment="1">
      <alignment horizontal="left" vertical="center"/>
    </xf>
    <xf numFmtId="0" fontId="12" fillId="0" borderId="5" xfId="3" applyFont="1" applyFill="1" applyBorder="1" applyAlignment="1" applyProtection="1">
      <alignment horizontal="left" vertical="center" indent="2"/>
      <protection locked="0"/>
    </xf>
    <xf numFmtId="0" fontId="26" fillId="6" borderId="7" xfId="3" applyFont="1" applyFill="1" applyBorder="1" applyAlignment="1">
      <alignment horizontal="left" vertical="center"/>
    </xf>
    <xf numFmtId="0" fontId="13" fillId="0" borderId="5" xfId="3" applyFont="1" applyFill="1" applyBorder="1" applyAlignment="1" applyProtection="1">
      <alignment horizontal="left" vertical="center" indent="2"/>
      <protection locked="0"/>
    </xf>
    <xf numFmtId="0" fontId="12" fillId="0" borderId="6" xfId="3" applyFont="1" applyFill="1" applyBorder="1" applyAlignment="1">
      <alignment vertical="center"/>
    </xf>
    <xf numFmtId="0" fontId="13" fillId="0" borderId="10" xfId="3" applyFont="1" applyFill="1" applyBorder="1" applyAlignment="1" applyProtection="1">
      <alignment horizontal="left" vertical="center" indent="2"/>
      <protection locked="0"/>
    </xf>
    <xf numFmtId="0" fontId="26" fillId="0" borderId="2" xfId="3" applyFont="1" applyFill="1" applyBorder="1" applyAlignment="1">
      <alignment horizontal="left" vertical="center"/>
    </xf>
    <xf numFmtId="0" fontId="12" fillId="0" borderId="11" xfId="3" applyFont="1" applyFill="1" applyBorder="1" applyAlignment="1">
      <alignment vertical="center"/>
    </xf>
    <xf numFmtId="0" fontId="26" fillId="6" borderId="12" xfId="3" applyFont="1" applyFill="1" applyBorder="1" applyAlignment="1">
      <alignment horizontal="left" vertical="center"/>
    </xf>
    <xf numFmtId="0" fontId="12" fillId="0" borderId="10" xfId="3" applyFont="1" applyFill="1" applyBorder="1" applyAlignment="1" applyProtection="1">
      <alignment horizontal="left" vertical="center" indent="2"/>
      <protection locked="0"/>
    </xf>
    <xf numFmtId="0" fontId="11" fillId="7" borderId="17" xfId="3" applyFont="1" applyFill="1" applyBorder="1" applyAlignment="1">
      <alignment horizontal="left" vertical="center"/>
    </xf>
    <xf numFmtId="0" fontId="12" fillId="0" borderId="5" xfId="3" applyFont="1" applyFill="1" applyBorder="1" applyAlignment="1" applyProtection="1">
      <alignment horizontal="left" vertical="center" wrapText="1" indent="2"/>
      <protection locked="0"/>
    </xf>
    <xf numFmtId="0" fontId="12" fillId="0" borderId="13" xfId="3" applyFont="1" applyFill="1" applyBorder="1" applyAlignment="1" applyProtection="1">
      <alignment horizontal="left" vertical="center" wrapText="1" indent="2"/>
      <protection locked="0"/>
    </xf>
    <xf numFmtId="0" fontId="26" fillId="0" borderId="1" xfId="3" applyFont="1" applyFill="1" applyBorder="1" applyAlignment="1">
      <alignment horizontal="left" vertical="center"/>
    </xf>
    <xf numFmtId="0" fontId="26" fillId="6" borderId="1" xfId="3" applyFont="1" applyFill="1" applyBorder="1" applyAlignment="1">
      <alignment horizontal="left" vertical="center"/>
    </xf>
    <xf numFmtId="0" fontId="26" fillId="6" borderId="0" xfId="3" applyFont="1" applyFill="1" applyBorder="1" applyAlignment="1">
      <alignment horizontal="left" vertical="center"/>
    </xf>
    <xf numFmtId="0" fontId="26" fillId="0" borderId="13" xfId="3" applyFont="1" applyFill="1" applyBorder="1" applyAlignment="1">
      <alignment horizontal="left" vertical="center"/>
    </xf>
    <xf numFmtId="0" fontId="26" fillId="6" borderId="14" xfId="3" applyFont="1" applyFill="1" applyBorder="1" applyAlignment="1">
      <alignment horizontal="left" vertical="center"/>
    </xf>
    <xf numFmtId="0" fontId="26" fillId="0" borderId="12" xfId="3" applyFont="1" applyFill="1" applyBorder="1" applyAlignment="1">
      <alignment horizontal="left" vertical="center"/>
    </xf>
    <xf numFmtId="0" fontId="32" fillId="6" borderId="2" xfId="3" applyFont="1" applyFill="1" applyBorder="1" applyAlignment="1">
      <alignment vertical="center"/>
    </xf>
    <xf numFmtId="0" fontId="42" fillId="0" borderId="0" xfId="3" applyFont="1" applyFill="1" applyBorder="1" applyAlignment="1">
      <alignment horizontal="left" vertical="center"/>
    </xf>
    <xf numFmtId="0" fontId="42" fillId="0" borderId="26" xfId="3" applyFont="1" applyFill="1" applyBorder="1" applyAlignment="1">
      <alignment horizontal="left" vertical="center"/>
    </xf>
    <xf numFmtId="0" fontId="42" fillId="0" borderId="17" xfId="3" applyFont="1" applyFill="1" applyBorder="1" applyAlignment="1">
      <alignment horizontal="left" vertical="center"/>
    </xf>
    <xf numFmtId="0" fontId="12" fillId="0" borderId="0" xfId="3" applyFont="1" applyFill="1" applyBorder="1" applyAlignment="1">
      <alignment horizontal="left" vertical="center" indent="1"/>
    </xf>
    <xf numFmtId="0" fontId="43" fillId="0" borderId="0" xfId="3" applyFont="1" applyFill="1" applyBorder="1" applyAlignment="1">
      <alignment horizontal="left" vertical="center"/>
    </xf>
    <xf numFmtId="0" fontId="32" fillId="6" borderId="39" xfId="3" applyFont="1" applyFill="1" applyBorder="1" applyAlignment="1">
      <alignment vertical="center"/>
    </xf>
    <xf numFmtId="0" fontId="12" fillId="0" borderId="2" xfId="3" applyFont="1" applyFill="1" applyBorder="1" applyAlignment="1">
      <alignment horizontal="left" vertical="center" indent="1"/>
    </xf>
    <xf numFmtId="0" fontId="43" fillId="0" borderId="2" xfId="3" applyFont="1" applyFill="1" applyBorder="1" applyAlignment="1">
      <alignment horizontal="left" vertical="center"/>
    </xf>
    <xf numFmtId="0" fontId="11" fillId="0" borderId="17" xfId="3" applyFont="1" applyFill="1" applyBorder="1" applyAlignment="1">
      <alignment horizontal="left" vertical="center"/>
    </xf>
    <xf numFmtId="0" fontId="12" fillId="0" borderId="5" xfId="3" applyFont="1" applyFill="1" applyBorder="1" applyAlignment="1" applyProtection="1">
      <alignment horizontal="left" vertical="center" indent="4"/>
      <protection locked="0"/>
    </xf>
    <xf numFmtId="0" fontId="12" fillId="0" borderId="5" xfId="3" applyFont="1" applyFill="1" applyBorder="1" applyAlignment="1" applyProtection="1">
      <alignment horizontal="left" vertical="center" indent="6"/>
      <protection locked="0"/>
    </xf>
    <xf numFmtId="0" fontId="26" fillId="0" borderId="42" xfId="3" applyFont="1" applyFill="1" applyBorder="1" applyAlignment="1">
      <alignment horizontal="left" vertical="center"/>
    </xf>
    <xf numFmtId="0" fontId="26" fillId="6" borderId="23" xfId="3" applyFont="1" applyFill="1" applyBorder="1" applyAlignment="1">
      <alignment horizontal="left" vertical="center"/>
    </xf>
    <xf numFmtId="0" fontId="33" fillId="0" borderId="1" xfId="2" applyFont="1" applyFill="1" applyBorder="1" applyAlignment="1" applyProtection="1">
      <alignment horizontal="left" vertical="center" indent="2"/>
      <protection locked="0"/>
    </xf>
    <xf numFmtId="0" fontId="12" fillId="0" borderId="0" xfId="3" applyFont="1" applyFill="1" applyBorder="1" applyAlignment="1" applyProtection="1">
      <alignment horizontal="left" vertical="center" indent="4"/>
      <protection locked="0"/>
    </xf>
    <xf numFmtId="0" fontId="12" fillId="0" borderId="23" xfId="3" applyFont="1" applyFill="1" applyBorder="1" applyAlignment="1" applyProtection="1">
      <alignment horizontal="left" vertical="center" indent="4"/>
      <protection locked="0"/>
    </xf>
    <xf numFmtId="0" fontId="26" fillId="0" borderId="23" xfId="3" applyFont="1" applyFill="1" applyBorder="1" applyAlignment="1">
      <alignment horizontal="left" vertical="center"/>
    </xf>
    <xf numFmtId="0" fontId="22" fillId="0" borderId="5" xfId="2" applyFont="1" applyFill="1" applyBorder="1" applyAlignment="1" applyProtection="1">
      <alignment horizontal="left" vertical="center" wrapText="1"/>
      <protection locked="0"/>
    </xf>
    <xf numFmtId="0" fontId="12" fillId="0" borderId="1" xfId="3" applyFont="1" applyFill="1" applyBorder="1" applyAlignment="1">
      <alignment vertical="center"/>
    </xf>
    <xf numFmtId="0" fontId="12" fillId="0" borderId="10" xfId="3" applyFont="1" applyFill="1" applyBorder="1" applyAlignment="1" applyProtection="1">
      <alignment horizontal="left" vertical="center" indent="4"/>
      <protection locked="0"/>
    </xf>
    <xf numFmtId="0" fontId="26" fillId="6" borderId="2" xfId="3" applyFont="1" applyFill="1" applyBorder="1" applyAlignment="1">
      <alignment horizontal="left" vertical="center"/>
    </xf>
    <xf numFmtId="0" fontId="20" fillId="0" borderId="2" xfId="3" applyFont="1" applyFill="1" applyBorder="1" applyAlignment="1" applyProtection="1">
      <alignment vertical="center"/>
      <protection locked="0"/>
    </xf>
    <xf numFmtId="0" fontId="24" fillId="0" borderId="2" xfId="3" applyFont="1" applyFill="1" applyBorder="1" applyAlignment="1">
      <alignment horizontal="left" vertical="center"/>
    </xf>
    <xf numFmtId="10" fontId="35" fillId="0" borderId="17" xfId="3" applyNumberFormat="1" applyFont="1" applyFill="1" applyBorder="1" applyAlignment="1">
      <alignment vertical="center"/>
    </xf>
    <xf numFmtId="10" fontId="12" fillId="0" borderId="6" xfId="3" applyNumberFormat="1" applyFont="1" applyFill="1" applyBorder="1" applyAlignment="1">
      <alignment horizontal="left" vertical="center"/>
    </xf>
    <xf numFmtId="0" fontId="26" fillId="0" borderId="7" xfId="3" applyFont="1" applyFill="1" applyBorder="1" applyAlignment="1">
      <alignment horizontal="left" vertical="center"/>
    </xf>
    <xf numFmtId="10" fontId="11" fillId="0" borderId="0" xfId="6" applyNumberFormat="1" applyFont="1" applyFill="1" applyAlignment="1">
      <alignment horizontal="left" vertical="center"/>
    </xf>
    <xf numFmtId="0" fontId="20" fillId="0" borderId="26" xfId="3" applyFont="1" applyFill="1" applyBorder="1" applyAlignment="1" applyProtection="1">
      <alignment vertical="center"/>
      <protection locked="0"/>
    </xf>
    <xf numFmtId="0" fontId="24" fillId="0" borderId="17" xfId="3" applyFont="1" applyFill="1" applyBorder="1" applyAlignment="1">
      <alignment horizontal="left" vertical="center"/>
    </xf>
    <xf numFmtId="0" fontId="35" fillId="0" borderId="17" xfId="3" applyFont="1" applyFill="1" applyBorder="1" applyAlignment="1">
      <alignment vertical="center"/>
    </xf>
    <xf numFmtId="0" fontId="12" fillId="0" borderId="10" xfId="3" applyFont="1" applyFill="1" applyBorder="1" applyAlignment="1" applyProtection="1">
      <alignment vertical="center"/>
      <protection locked="0"/>
    </xf>
    <xf numFmtId="0" fontId="23" fillId="6" borderId="38" xfId="3" applyFont="1" applyFill="1" applyBorder="1" applyAlignment="1">
      <alignment horizontal="left" vertical="center" wrapText="1"/>
    </xf>
    <xf numFmtId="0" fontId="14" fillId="0" borderId="0" xfId="3" applyFont="1" applyFill="1" applyBorder="1" applyAlignment="1">
      <alignment vertical="center"/>
    </xf>
    <xf numFmtId="0" fontId="11" fillId="0" borderId="0" xfId="3" applyFont="1" applyFill="1" applyBorder="1" applyAlignment="1">
      <alignment vertical="center"/>
    </xf>
    <xf numFmtId="0" fontId="49" fillId="0" borderId="27" xfId="2" applyFont="1" applyFill="1" applyBorder="1" applyAlignment="1">
      <alignment horizontal="left" vertical="center" wrapText="1"/>
    </xf>
    <xf numFmtId="0" fontId="42" fillId="6" borderId="27" xfId="3" applyFont="1" applyFill="1" applyBorder="1" applyAlignment="1">
      <alignment horizontal="left" vertical="center"/>
    </xf>
    <xf numFmtId="0" fontId="42" fillId="6" borderId="28" xfId="3" applyFont="1" applyFill="1" applyBorder="1" applyAlignment="1">
      <alignment horizontal="left" vertical="center"/>
    </xf>
    <xf numFmtId="0" fontId="42" fillId="6" borderId="29" xfId="3" applyFont="1" applyFill="1" applyBorder="1" applyAlignment="1">
      <alignment horizontal="left" vertical="center"/>
    </xf>
    <xf numFmtId="0" fontId="53" fillId="0" borderId="28" xfId="2" applyFont="1" applyFill="1" applyBorder="1" applyAlignment="1">
      <alignment horizontal="left" vertical="center" wrapText="1" indent="1"/>
    </xf>
    <xf numFmtId="0" fontId="53" fillId="0" borderId="29" xfId="2" applyFont="1" applyFill="1" applyBorder="1" applyAlignment="1">
      <alignment horizontal="left" vertical="center" wrapText="1" indent="1"/>
    </xf>
    <xf numFmtId="0" fontId="53" fillId="0" borderId="28" xfId="2" applyFont="1" applyFill="1" applyBorder="1" applyAlignment="1">
      <alignment horizontal="left" vertical="center" wrapText="1" indent="3"/>
    </xf>
    <xf numFmtId="0" fontId="53" fillId="0" borderId="29" xfId="2" applyFont="1" applyFill="1" applyBorder="1" applyAlignment="1">
      <alignment horizontal="left" vertical="center" wrapText="1" indent="3"/>
    </xf>
    <xf numFmtId="0" fontId="50" fillId="7" borderId="27" xfId="3" applyFont="1" applyFill="1" applyBorder="1" applyAlignment="1">
      <alignment vertical="center" wrapText="1"/>
    </xf>
    <xf numFmtId="0" fontId="51" fillId="7" borderId="27" xfId="3" applyFont="1" applyFill="1" applyBorder="1" applyAlignment="1">
      <alignment vertical="center"/>
    </xf>
    <xf numFmtId="0" fontId="53" fillId="0" borderId="28" xfId="2" applyFont="1" applyFill="1" applyBorder="1" applyAlignment="1">
      <alignment horizontal="left" vertical="center" wrapText="1"/>
    </xf>
    <xf numFmtId="0" fontId="54" fillId="0" borderId="28" xfId="2" applyFont="1" applyFill="1" applyBorder="1" applyAlignment="1">
      <alignment horizontal="left" vertical="center" wrapText="1" indent="1"/>
    </xf>
    <xf numFmtId="0" fontId="11" fillId="5" borderId="19" xfId="3" applyFont="1" applyFill="1" applyBorder="1" applyAlignment="1">
      <alignment horizontal="left" vertical="center"/>
    </xf>
    <xf numFmtId="0" fontId="11" fillId="5" borderId="25" xfId="3" applyFont="1" applyFill="1" applyBorder="1" applyAlignment="1">
      <alignment horizontal="left" vertical="center"/>
    </xf>
    <xf numFmtId="0" fontId="30" fillId="0" borderId="0" xfId="0" applyFont="1" applyAlignment="1">
      <alignment vertical="center"/>
    </xf>
    <xf numFmtId="0" fontId="25" fillId="5" borderId="0" xfId="3" applyFont="1" applyFill="1" applyAlignment="1">
      <alignment horizontal="left" vertical="center"/>
    </xf>
    <xf numFmtId="0" fontId="25" fillId="0" borderId="0" xfId="3" applyFont="1" applyFill="1" applyAlignment="1">
      <alignment horizontal="left" vertical="center"/>
    </xf>
    <xf numFmtId="0" fontId="26" fillId="5" borderId="0" xfId="3" applyFont="1" applyFill="1" applyBorder="1" applyAlignment="1">
      <alignment horizontal="left" vertical="center" wrapText="1" indent="3"/>
    </xf>
    <xf numFmtId="0" fontId="22" fillId="2" borderId="0" xfId="2" applyFont="1" applyFill="1"/>
    <xf numFmtId="0" fontId="57" fillId="0" borderId="0" xfId="3" applyNumberFormat="1" applyFont="1" applyFill="1" applyBorder="1" applyAlignment="1">
      <alignment vertical="center"/>
    </xf>
    <xf numFmtId="0" fontId="58" fillId="0" borderId="0" xfId="3" applyFont="1" applyFill="1" applyBorder="1" applyAlignment="1">
      <alignment horizontal="left" vertical="center"/>
    </xf>
    <xf numFmtId="0" fontId="26" fillId="0" borderId="0" xfId="3" applyNumberFormat="1" applyFont="1" applyFill="1" applyBorder="1" applyAlignment="1">
      <alignment vertical="center"/>
    </xf>
    <xf numFmtId="164" fontId="26" fillId="0" borderId="0" xfId="1" applyFont="1" applyFill="1" applyAlignment="1">
      <alignment horizontal="left" vertical="center"/>
    </xf>
    <xf numFmtId="0" fontId="26" fillId="0" borderId="0" xfId="3" applyFont="1" applyFill="1" applyBorder="1" applyAlignment="1">
      <alignment vertical="center"/>
    </xf>
    <xf numFmtId="168" fontId="26" fillId="0" borderId="0" xfId="1" applyNumberFormat="1" applyFont="1" applyFill="1" applyAlignment="1">
      <alignment horizontal="left" vertical="center"/>
    </xf>
    <xf numFmtId="0" fontId="42" fillId="0" borderId="0" xfId="0" applyFont="1"/>
    <xf numFmtId="0" fontId="11" fillId="0" borderId="0" xfId="0" applyFont="1"/>
    <xf numFmtId="0" fontId="56" fillId="0" borderId="0" xfId="0" applyFont="1" applyAlignment="1">
      <alignment vertical="center"/>
    </xf>
    <xf numFmtId="0" fontId="36" fillId="5" borderId="0" xfId="0" applyFont="1" applyFill="1" applyAlignment="1">
      <alignment vertical="center" wrapText="1"/>
    </xf>
    <xf numFmtId="0" fontId="26" fillId="2" borderId="0" xfId="0" applyFont="1" applyFill="1" applyAlignment="1">
      <alignment horizontal="left" vertical="center" wrapText="1" indent="3"/>
    </xf>
    <xf numFmtId="0" fontId="15" fillId="5" borderId="0" xfId="3" applyFont="1" applyFill="1" applyAlignment="1">
      <alignment horizontal="left" vertical="center" wrapText="1" indent="3"/>
    </xf>
    <xf numFmtId="0" fontId="15" fillId="2" borderId="0" xfId="0" applyFont="1" applyFill="1" applyAlignment="1">
      <alignment horizontal="left" vertical="center" wrapText="1" indent="3"/>
    </xf>
    <xf numFmtId="0" fontId="15" fillId="2" borderId="0" xfId="0" applyFont="1" applyFill="1" applyAlignment="1">
      <alignment horizontal="left" vertical="center" wrapText="1"/>
    </xf>
    <xf numFmtId="0" fontId="15" fillId="2" borderId="0" xfId="0" applyFont="1" applyFill="1" applyAlignment="1">
      <alignment horizontal="left" vertical="top" wrapText="1" indent="3"/>
    </xf>
    <xf numFmtId="0" fontId="11" fillId="5" borderId="0" xfId="3" applyFont="1" applyFill="1" applyAlignment="1">
      <alignment horizontal="left" vertical="center" wrapText="1"/>
    </xf>
    <xf numFmtId="0" fontId="14" fillId="5" borderId="0" xfId="3" applyFont="1" applyFill="1" applyBorder="1" applyAlignment="1">
      <alignment vertical="center"/>
    </xf>
    <xf numFmtId="0" fontId="11" fillId="5" borderId="0" xfId="3" applyFont="1" applyFill="1" applyBorder="1" applyAlignment="1">
      <alignment vertical="center"/>
    </xf>
    <xf numFmtId="0" fontId="60" fillId="2" borderId="0" xfId="0" applyFont="1" applyFill="1" applyBorder="1" applyAlignment="1">
      <alignment vertical="center"/>
    </xf>
    <xf numFmtId="0" fontId="61" fillId="2" borderId="0" xfId="0" applyFont="1" applyFill="1" applyBorder="1"/>
    <xf numFmtId="0" fontId="63" fillId="0" borderId="0" xfId="5" applyFont="1"/>
    <xf numFmtId="0" fontId="42" fillId="0" borderId="0" xfId="0" applyFont="1" applyAlignment="1"/>
    <xf numFmtId="0" fontId="42" fillId="0" borderId="0" xfId="0" applyFont="1" applyAlignment="1">
      <alignment wrapText="1"/>
    </xf>
    <xf numFmtId="0" fontId="42" fillId="0" borderId="0" xfId="3" applyFont="1" applyFill="1" applyAlignment="1">
      <alignment horizontal="left" vertical="center"/>
    </xf>
    <xf numFmtId="164" fontId="42" fillId="0" borderId="0" xfId="1" applyFont="1"/>
    <xf numFmtId="0" fontId="42" fillId="0" borderId="0" xfId="3" applyFont="1" applyFill="1" applyAlignment="1">
      <alignment horizontal="left" vertical="center" wrapText="1"/>
    </xf>
    <xf numFmtId="0" fontId="58" fillId="4" borderId="2" xfId="0" applyFont="1" applyFill="1" applyBorder="1" applyAlignment="1">
      <alignment vertical="center"/>
    </xf>
    <xf numFmtId="0" fontId="63" fillId="0" borderId="0" xfId="5" applyNumberFormat="1" applyFont="1"/>
    <xf numFmtId="0" fontId="43" fillId="0" borderId="0" xfId="0" applyFont="1"/>
    <xf numFmtId="0" fontId="58" fillId="0" borderId="36" xfId="0" applyFont="1" applyBorder="1"/>
    <xf numFmtId="164" fontId="58" fillId="0" borderId="17" xfId="1" applyFont="1" applyBorder="1"/>
    <xf numFmtId="0" fontId="58" fillId="0" borderId="17" xfId="0" applyFont="1" applyBorder="1"/>
    <xf numFmtId="164" fontId="42" fillId="0" borderId="0" xfId="0" applyNumberFormat="1" applyFont="1"/>
    <xf numFmtId="0" fontId="68" fillId="2" borderId="0" xfId="0" applyFont="1" applyFill="1" applyBorder="1" applyAlignment="1">
      <alignment vertical="center"/>
    </xf>
    <xf numFmtId="0" fontId="43" fillId="2" borderId="0" xfId="3" applyFont="1" applyFill="1" applyBorder="1" applyAlignment="1">
      <alignment horizontal="left" vertical="center" indent="1"/>
    </xf>
    <xf numFmtId="0" fontId="43" fillId="2" borderId="0" xfId="3" applyFont="1" applyFill="1" applyBorder="1" applyAlignment="1">
      <alignment horizontal="left" vertical="center"/>
    </xf>
    <xf numFmtId="164" fontId="43" fillId="2" borderId="0" xfId="1" applyFont="1" applyFill="1" applyBorder="1" applyAlignment="1">
      <alignment horizontal="left" vertical="center"/>
    </xf>
    <xf numFmtId="0" fontId="61" fillId="2" borderId="1" xfId="3" applyFont="1" applyFill="1" applyBorder="1" applyAlignment="1">
      <alignment horizontal="left" vertical="center"/>
    </xf>
    <xf numFmtId="164" fontId="61" fillId="2" borderId="1" xfId="1" applyFont="1" applyFill="1" applyBorder="1" applyAlignment="1">
      <alignment horizontal="left" vertical="center"/>
    </xf>
    <xf numFmtId="164" fontId="61" fillId="2" borderId="41" xfId="1" applyFont="1" applyFill="1" applyBorder="1" applyAlignment="1">
      <alignment horizontal="left" vertical="center"/>
    </xf>
    <xf numFmtId="0" fontId="43" fillId="2" borderId="1" xfId="3" applyFont="1" applyFill="1" applyBorder="1" applyAlignment="1">
      <alignment horizontal="left" vertical="center"/>
    </xf>
    <xf numFmtId="164" fontId="43" fillId="2" borderId="1" xfId="1" applyFont="1" applyFill="1" applyBorder="1" applyAlignment="1">
      <alignment horizontal="left" vertical="center"/>
    </xf>
    <xf numFmtId="164" fontId="43" fillId="2" borderId="23" xfId="1" applyFont="1" applyFill="1" applyBorder="1" applyAlignment="1">
      <alignment horizontal="left" vertical="center"/>
    </xf>
    <xf numFmtId="0" fontId="43" fillId="2" borderId="21" xfId="3" applyFont="1" applyFill="1" applyBorder="1" applyAlignment="1">
      <alignment horizontal="left" vertical="center"/>
    </xf>
    <xf numFmtId="164" fontId="43" fillId="2" borderId="41" xfId="1" applyFont="1" applyFill="1" applyBorder="1" applyAlignment="1">
      <alignment horizontal="left" vertical="center"/>
    </xf>
    <xf numFmtId="0" fontId="42" fillId="5" borderId="0" xfId="0" applyFont="1" applyFill="1" applyAlignment="1"/>
    <xf numFmtId="0" fontId="42" fillId="5" borderId="0" xfId="0" applyFont="1" applyFill="1" applyAlignment="1">
      <alignment wrapText="1"/>
    </xf>
    <xf numFmtId="0" fontId="42" fillId="5" borderId="0" xfId="0" applyFont="1" applyFill="1"/>
    <xf numFmtId="0" fontId="36" fillId="5" borderId="0" xfId="0" applyFont="1" applyFill="1" applyAlignment="1">
      <alignment vertical="center"/>
    </xf>
    <xf numFmtId="0" fontId="26" fillId="2" borderId="0" xfId="0" applyFont="1" applyFill="1" applyAlignment="1">
      <alignment horizontal="left" vertical="center" wrapText="1" indent="2"/>
    </xf>
    <xf numFmtId="168" fontId="42" fillId="0" borderId="0" xfId="1" applyNumberFormat="1" applyFont="1"/>
    <xf numFmtId="164" fontId="58" fillId="0" borderId="37" xfId="1" applyFont="1" applyBorder="1"/>
    <xf numFmtId="0" fontId="17" fillId="0" borderId="24" xfId="2" applyFont="1" applyFill="1" applyBorder="1" applyAlignment="1"/>
    <xf numFmtId="0" fontId="17" fillId="0" borderId="0" xfId="2" applyFont="1" applyFill="1" applyBorder="1" applyAlignment="1"/>
    <xf numFmtId="0" fontId="17" fillId="0" borderId="25" xfId="2" applyFont="1" applyFill="1" applyBorder="1" applyAlignment="1"/>
    <xf numFmtId="0" fontId="29" fillId="0" borderId="25" xfId="2" applyFont="1" applyFill="1" applyBorder="1" applyAlignment="1"/>
    <xf numFmtId="0" fontId="11" fillId="8" borderId="0" xfId="3" applyFont="1" applyFill="1" applyAlignment="1">
      <alignment horizontal="left" vertical="center"/>
    </xf>
    <xf numFmtId="0" fontId="11" fillId="8" borderId="0" xfId="3" applyFont="1" applyFill="1" applyBorder="1" applyAlignment="1">
      <alignment horizontal="right" vertical="center"/>
    </xf>
    <xf numFmtId="0" fontId="23" fillId="8" borderId="38" xfId="3" applyFont="1" applyFill="1" applyBorder="1" applyAlignment="1">
      <alignment horizontal="left" vertical="center" wrapText="1"/>
    </xf>
    <xf numFmtId="0" fontId="12" fillId="8" borderId="6" xfId="3" applyFont="1" applyFill="1" applyBorder="1" applyAlignment="1">
      <alignment vertical="center"/>
    </xf>
    <xf numFmtId="166" fontId="12" fillId="8" borderId="6" xfId="3" applyNumberFormat="1" applyFont="1" applyFill="1" applyBorder="1" applyAlignment="1">
      <alignment vertical="center"/>
    </xf>
    <xf numFmtId="0" fontId="38" fillId="8" borderId="23" xfId="4" applyFont="1" applyFill="1" applyBorder="1" applyAlignment="1">
      <alignment vertical="center" wrapText="1"/>
    </xf>
    <xf numFmtId="0" fontId="12" fillId="8" borderId="39" xfId="3" applyFont="1" applyFill="1" applyBorder="1" applyAlignment="1">
      <alignment vertical="center" wrapText="1"/>
    </xf>
    <xf numFmtId="0" fontId="12" fillId="8" borderId="1" xfId="3" applyFont="1" applyFill="1" applyBorder="1" applyAlignment="1">
      <alignment vertical="center"/>
    </xf>
    <xf numFmtId="0" fontId="50" fillId="8" borderId="28" xfId="3" applyFont="1" applyFill="1" applyBorder="1" applyAlignment="1">
      <alignment vertical="center" wrapText="1"/>
    </xf>
    <xf numFmtId="0" fontId="53" fillId="8" borderId="29" xfId="4" applyFont="1" applyFill="1" applyBorder="1" applyAlignment="1">
      <alignment vertical="center"/>
    </xf>
    <xf numFmtId="0" fontId="50" fillId="8" borderId="29" xfId="3" applyFont="1" applyFill="1" applyBorder="1" applyAlignment="1">
      <alignment vertical="center" wrapText="1"/>
    </xf>
    <xf numFmtId="0" fontId="69" fillId="6" borderId="27" xfId="3" applyFont="1" applyFill="1" applyBorder="1" applyAlignment="1">
      <alignment horizontal="left" vertical="center"/>
    </xf>
    <xf numFmtId="0" fontId="69" fillId="6" borderId="28" xfId="3" applyFont="1" applyFill="1" applyBorder="1" applyAlignment="1">
      <alignment horizontal="left" vertical="center"/>
    </xf>
    <xf numFmtId="0" fontId="69" fillId="6" borderId="29" xfId="3" applyFont="1" applyFill="1" applyBorder="1" applyAlignment="1">
      <alignment horizontal="left" vertical="center"/>
    </xf>
    <xf numFmtId="0" fontId="46" fillId="8" borderId="0" xfId="3" applyFont="1" applyFill="1" applyBorder="1" applyAlignment="1">
      <alignment vertical="center"/>
    </xf>
    <xf numFmtId="0" fontId="11" fillId="8" borderId="0" xfId="3" applyFont="1" applyFill="1" applyBorder="1" applyAlignment="1">
      <alignment horizontal="left" vertical="center"/>
    </xf>
    <xf numFmtId="0" fontId="26" fillId="8" borderId="0" xfId="3" applyFont="1" applyFill="1" applyAlignment="1">
      <alignment horizontal="left" vertical="center"/>
    </xf>
    <xf numFmtId="0" fontId="26" fillId="7" borderId="0" xfId="3" applyFont="1" applyFill="1" applyAlignment="1">
      <alignment horizontal="left" vertical="center"/>
    </xf>
    <xf numFmtId="0" fontId="46" fillId="7" borderId="0" xfId="3" applyFont="1" applyFill="1" applyBorder="1" applyAlignment="1">
      <alignment vertical="center"/>
    </xf>
    <xf numFmtId="0" fontId="57" fillId="9" borderId="43" xfId="3" applyNumberFormat="1" applyFont="1" applyFill="1" applyBorder="1" applyAlignment="1">
      <alignment horizontal="left" vertical="center"/>
    </xf>
    <xf numFmtId="0" fontId="26" fillId="10" borderId="32" xfId="3" applyNumberFormat="1" applyFont="1" applyFill="1" applyBorder="1" applyAlignment="1">
      <alignment vertical="center"/>
    </xf>
    <xf numFmtId="0" fontId="26" fillId="4" borderId="23" xfId="3" applyFont="1" applyFill="1" applyBorder="1" applyAlignment="1">
      <alignment vertical="center"/>
    </xf>
    <xf numFmtId="0" fontId="26" fillId="10" borderId="33" xfId="3" applyNumberFormat="1" applyFont="1" applyFill="1" applyBorder="1" applyAlignment="1">
      <alignment vertical="center" wrapText="1"/>
    </xf>
    <xf numFmtId="0" fontId="43" fillId="8" borderId="0" xfId="2" applyFont="1" applyFill="1" applyBorder="1" applyAlignment="1">
      <alignment horizontal="left" vertical="center" wrapText="1"/>
    </xf>
    <xf numFmtId="0" fontId="42" fillId="8" borderId="0" xfId="0" applyFont="1" applyFill="1"/>
    <xf numFmtId="0" fontId="19" fillId="0" borderId="40" xfId="2" applyFont="1" applyFill="1" applyBorder="1" applyAlignment="1" applyProtection="1">
      <alignment vertical="center"/>
      <protection locked="0"/>
    </xf>
    <xf numFmtId="0" fontId="62" fillId="0" borderId="28" xfId="2" applyFont="1" applyFill="1" applyBorder="1" applyAlignment="1">
      <alignment horizontal="left" vertical="center" wrapText="1"/>
    </xf>
    <xf numFmtId="0" fontId="42" fillId="0" borderId="44" xfId="0" applyFont="1" applyBorder="1"/>
    <xf numFmtId="43" fontId="42" fillId="0" borderId="0" xfId="0" applyNumberFormat="1" applyFont="1"/>
    <xf numFmtId="0" fontId="58" fillId="0" borderId="0" xfId="0" applyFont="1" applyBorder="1"/>
    <xf numFmtId="164" fontId="58" fillId="0" borderId="0" xfId="1" applyFont="1" applyBorder="1"/>
    <xf numFmtId="0" fontId="30" fillId="0" borderId="0" xfId="0" applyFont="1" applyAlignment="1">
      <alignment vertical="center"/>
    </xf>
    <xf numFmtId="0" fontId="26" fillId="0" borderId="0" xfId="3" applyFont="1" applyFill="1" applyBorder="1" applyAlignment="1">
      <alignment horizontal="left" vertical="center"/>
    </xf>
    <xf numFmtId="0" fontId="11" fillId="0" borderId="0" xfId="3" applyFont="1" applyAlignment="1">
      <alignment horizontal="left" vertical="center"/>
    </xf>
    <xf numFmtId="0" fontId="26" fillId="0" borderId="0" xfId="3" applyFont="1" applyAlignment="1">
      <alignment horizontal="left" vertical="center"/>
    </xf>
    <xf numFmtId="168" fontId="5" fillId="0" borderId="0" xfId="2" applyNumberFormat="1" applyFill="1" applyAlignment="1">
      <alignment horizontal="left" vertical="center"/>
    </xf>
    <xf numFmtId="168" fontId="26" fillId="0" borderId="0" xfId="1" applyNumberFormat="1" applyFont="1" applyFill="1" applyAlignment="1">
      <alignment horizontal="left" vertical="center" wrapText="1"/>
    </xf>
    <xf numFmtId="0" fontId="5" fillId="0" borderId="0" xfId="2" applyFill="1" applyAlignment="1">
      <alignment horizontal="left" vertical="center"/>
    </xf>
    <xf numFmtId="0" fontId="42" fillId="0" borderId="0" xfId="0" applyNumberFormat="1" applyFont="1"/>
    <xf numFmtId="164" fontId="11" fillId="0" borderId="0" xfId="1" applyFont="1" applyFill="1" applyAlignment="1">
      <alignment horizontal="left" vertical="center"/>
    </xf>
    <xf numFmtId="164" fontId="27" fillId="0" borderId="0" xfId="1" applyFont="1" applyFill="1" applyAlignment="1">
      <alignment horizontal="left" vertical="center"/>
    </xf>
    <xf numFmtId="169" fontId="26" fillId="0" borderId="0" xfId="3" applyNumberFormat="1" applyFont="1" applyFill="1" applyAlignment="1">
      <alignment horizontal="left" vertical="center"/>
    </xf>
    <xf numFmtId="0" fontId="12" fillId="0" borderId="6" xfId="3" applyFont="1" applyBorder="1" applyAlignment="1">
      <alignment vertical="center"/>
    </xf>
    <xf numFmtId="0" fontId="12" fillId="0" borderId="11" xfId="3" applyFont="1" applyBorder="1" applyAlignment="1">
      <alignment vertical="center"/>
    </xf>
    <xf numFmtId="0" fontId="68" fillId="2" borderId="0" xfId="0" applyFont="1" applyFill="1" applyAlignment="1">
      <alignment vertical="center"/>
    </xf>
    <xf numFmtId="0" fontId="60" fillId="2" borderId="0" xfId="0" applyFont="1" applyFill="1" applyAlignment="1">
      <alignment vertical="center"/>
    </xf>
    <xf numFmtId="0" fontId="43" fillId="2" borderId="0" xfId="3" applyFont="1" applyFill="1" applyAlignment="1">
      <alignment horizontal="left" vertical="center" indent="1"/>
    </xf>
    <xf numFmtId="0" fontId="43" fillId="2" borderId="0" xfId="3" applyFont="1" applyFill="1" applyAlignment="1">
      <alignment horizontal="left" vertical="center"/>
    </xf>
    <xf numFmtId="0" fontId="42" fillId="2" borderId="0" xfId="0" applyFont="1" applyFill="1"/>
    <xf numFmtId="4" fontId="43" fillId="2" borderId="21" xfId="3" applyNumberFormat="1" applyFont="1" applyFill="1" applyBorder="1" applyAlignment="1">
      <alignment horizontal="right" vertical="center"/>
    </xf>
    <xf numFmtId="0" fontId="12" fillId="8" borderId="0" xfId="3" applyFont="1" applyFill="1" applyAlignment="1">
      <alignment vertical="center"/>
    </xf>
    <xf numFmtId="166" fontId="12" fillId="8" borderId="0" xfId="3" applyNumberFormat="1" applyFont="1" applyFill="1" applyAlignment="1">
      <alignment vertical="center"/>
    </xf>
    <xf numFmtId="0" fontId="5" fillId="8" borderId="23" xfId="2" applyFill="1" applyBorder="1" applyAlignment="1">
      <alignment vertical="center"/>
    </xf>
    <xf numFmtId="0" fontId="42" fillId="0" borderId="0" xfId="3" applyFont="1" applyAlignment="1">
      <alignment horizontal="left" vertical="center"/>
    </xf>
    <xf numFmtId="0" fontId="42" fillId="0" borderId="2" xfId="3" applyFont="1" applyBorder="1" applyAlignment="1">
      <alignment horizontal="left" vertical="center"/>
    </xf>
    <xf numFmtId="0" fontId="26" fillId="6" borderId="0" xfId="3" applyFont="1" applyFill="1" applyAlignment="1">
      <alignment horizontal="left" vertical="center" wrapText="1"/>
    </xf>
    <xf numFmtId="0" fontId="5" fillId="8" borderId="6" xfId="2" applyFill="1" applyBorder="1" applyAlignment="1">
      <alignment vertical="center"/>
    </xf>
    <xf numFmtId="0" fontId="50" fillId="0" borderId="28" xfId="3" applyFont="1" applyBorder="1" applyAlignment="1">
      <alignment horizontal="left" vertical="center" indent="3"/>
    </xf>
    <xf numFmtId="0" fontId="42" fillId="6" borderId="28" xfId="3" applyFont="1" applyFill="1" applyBorder="1" applyAlignment="1">
      <alignment vertical="center" wrapText="1"/>
    </xf>
    <xf numFmtId="0" fontId="50" fillId="0" borderId="29" xfId="3" applyFont="1" applyBorder="1" applyAlignment="1">
      <alignment horizontal="left" vertical="center" indent="3"/>
    </xf>
    <xf numFmtId="0" fontId="50" fillId="0" borderId="0" xfId="3" applyFont="1" applyAlignment="1">
      <alignment horizontal="left" vertical="center"/>
    </xf>
    <xf numFmtId="0" fontId="51" fillId="0" borderId="0" xfId="3" applyFont="1" applyAlignment="1">
      <alignment horizontal="left" vertical="center"/>
    </xf>
    <xf numFmtId="0" fontId="50" fillId="0" borderId="27" xfId="3" applyFont="1" applyBorder="1" applyAlignment="1">
      <alignment vertical="center" wrapText="1"/>
    </xf>
    <xf numFmtId="0" fontId="50" fillId="0" borderId="28" xfId="3" applyFont="1" applyBorder="1" applyAlignment="1">
      <alignment horizontal="left" vertical="center" indent="1"/>
    </xf>
    <xf numFmtId="0" fontId="50" fillId="0" borderId="28" xfId="3" applyFont="1" applyBorder="1" applyAlignment="1">
      <alignment vertical="center" wrapText="1"/>
    </xf>
    <xf numFmtId="0" fontId="42" fillId="6" borderId="28" xfId="3" applyFont="1" applyFill="1" applyBorder="1" applyAlignment="1">
      <alignment horizontal="left" vertical="center" wrapText="1"/>
    </xf>
    <xf numFmtId="0" fontId="50" fillId="0" borderId="0" xfId="3" applyFont="1" applyAlignment="1">
      <alignment horizontal="left" vertical="center" indent="5"/>
    </xf>
    <xf numFmtId="0" fontId="42" fillId="0" borderId="28" xfId="3" applyFont="1" applyBorder="1" applyAlignment="1">
      <alignment horizontal="left" vertical="center"/>
    </xf>
    <xf numFmtId="0" fontId="50" fillId="0" borderId="34" xfId="3" applyFont="1" applyBorder="1" applyAlignment="1">
      <alignment horizontal="left" vertical="center" indent="5"/>
    </xf>
    <xf numFmtId="0" fontId="50" fillId="0" borderId="34" xfId="3" applyFont="1" applyBorder="1" applyAlignment="1">
      <alignment horizontal="left" vertical="center" indent="1"/>
    </xf>
    <xf numFmtId="0" fontId="50" fillId="0" borderId="41" xfId="3" applyFont="1" applyBorder="1" applyAlignment="1">
      <alignment horizontal="left" vertical="center"/>
    </xf>
    <xf numFmtId="0" fontId="42" fillId="0" borderId="41" xfId="3" applyFont="1" applyBorder="1" applyAlignment="1">
      <alignment horizontal="left" vertical="center"/>
    </xf>
    <xf numFmtId="0" fontId="52" fillId="0" borderId="27" xfId="3" applyFont="1" applyBorder="1" applyAlignment="1">
      <alignment vertical="center"/>
    </xf>
    <xf numFmtId="0" fontId="50" fillId="0" borderId="29" xfId="3" applyFont="1" applyBorder="1" applyAlignment="1">
      <alignment horizontal="left" vertical="center" wrapText="1" indent="1"/>
    </xf>
    <xf numFmtId="0" fontId="5" fillId="8" borderId="28" xfId="2" applyFill="1" applyBorder="1" applyAlignment="1">
      <alignment vertical="center" wrapText="1"/>
    </xf>
    <xf numFmtId="0" fontId="42" fillId="0" borderId="27" xfId="3" applyFont="1" applyBorder="1" applyAlignment="1">
      <alignment vertical="center"/>
    </xf>
    <xf numFmtId="0" fontId="50" fillId="0" borderId="29" xfId="3" applyFont="1" applyBorder="1" applyAlignment="1">
      <alignment horizontal="left" vertical="center" indent="1"/>
    </xf>
    <xf numFmtId="0" fontId="42" fillId="6" borderId="29" xfId="3" applyFont="1" applyFill="1" applyBorder="1" applyAlignment="1">
      <alignment horizontal="left" vertical="center" wrapText="1"/>
    </xf>
    <xf numFmtId="0" fontId="50" fillId="0" borderId="28" xfId="3" applyFont="1" applyBorder="1" applyAlignment="1">
      <alignment horizontal="left" vertical="center" wrapText="1" indent="1"/>
    </xf>
    <xf numFmtId="0" fontId="50" fillId="0" borderId="28" xfId="3" applyFont="1" applyBorder="1" applyAlignment="1">
      <alignment horizontal="left" vertical="center" wrapText="1" indent="3"/>
    </xf>
    <xf numFmtId="0" fontId="50" fillId="0" borderId="29" xfId="3" applyFont="1" applyBorder="1" applyAlignment="1">
      <alignment horizontal="left" vertical="center" wrapText="1" indent="3"/>
    </xf>
    <xf numFmtId="0" fontId="42" fillId="0" borderId="28" xfId="3" applyFont="1" applyBorder="1" applyAlignment="1">
      <alignment vertical="center"/>
    </xf>
    <xf numFmtId="4" fontId="50" fillId="8" borderId="28" xfId="3" applyNumberFormat="1" applyFont="1" applyFill="1" applyBorder="1" applyAlignment="1">
      <alignment vertical="center" wrapText="1"/>
    </xf>
    <xf numFmtId="0" fontId="42" fillId="8" borderId="28" xfId="3" applyFont="1" applyFill="1" applyBorder="1" applyAlignment="1">
      <alignment horizontal="left" vertical="center"/>
    </xf>
    <xf numFmtId="4" fontId="50" fillId="8" borderId="29" xfId="3" applyNumberFormat="1" applyFont="1" applyFill="1" applyBorder="1" applyAlignment="1">
      <alignment vertical="center" wrapText="1"/>
    </xf>
    <xf numFmtId="0" fontId="51" fillId="0" borderId="27" xfId="3" applyFont="1" applyBorder="1" applyAlignment="1">
      <alignment vertical="center"/>
    </xf>
    <xf numFmtId="0" fontId="50" fillId="0" borderId="29" xfId="3" applyFont="1" applyBorder="1" applyAlignment="1">
      <alignment vertical="center" wrapText="1"/>
    </xf>
    <xf numFmtId="0" fontId="51" fillId="0" borderId="0" xfId="3" applyFont="1" applyAlignment="1">
      <alignment vertical="center"/>
    </xf>
    <xf numFmtId="3" fontId="50" fillId="8" borderId="29" xfId="3" applyNumberFormat="1" applyFont="1" applyFill="1" applyBorder="1" applyAlignment="1">
      <alignment vertical="center" wrapText="1"/>
    </xf>
    <xf numFmtId="0" fontId="50" fillId="8" borderId="0" xfId="3" applyFont="1" applyFill="1" applyAlignment="1">
      <alignment vertical="center" wrapText="1"/>
    </xf>
    <xf numFmtId="3" fontId="50" fillId="8" borderId="28" xfId="3" applyNumberFormat="1" applyFont="1" applyFill="1" applyBorder="1" applyAlignment="1">
      <alignment vertical="center" wrapText="1"/>
    </xf>
    <xf numFmtId="0" fontId="42" fillId="0" borderId="35" xfId="3" applyFont="1" applyBorder="1" applyAlignment="1">
      <alignment horizontal="left" vertical="center"/>
    </xf>
    <xf numFmtId="0" fontId="5" fillId="6" borderId="28" xfId="2" applyFill="1" applyBorder="1" applyAlignment="1">
      <alignment horizontal="left" vertical="center" wrapText="1"/>
    </xf>
    <xf numFmtId="0" fontId="50" fillId="0" borderId="0" xfId="3" applyFont="1" applyAlignment="1">
      <alignment vertical="center" wrapText="1"/>
    </xf>
    <xf numFmtId="0" fontId="69" fillId="0" borderId="0" xfId="3" applyFont="1" applyAlignment="1">
      <alignment horizontal="left" vertical="center"/>
    </xf>
    <xf numFmtId="0" fontId="70" fillId="0" borderId="27" xfId="3" applyFont="1" applyBorder="1" applyAlignment="1">
      <alignment vertical="center" wrapText="1"/>
    </xf>
    <xf numFmtId="0" fontId="70" fillId="0" borderId="28" xfId="3" applyFont="1" applyBorder="1" applyAlignment="1">
      <alignment horizontal="left" vertical="center" wrapText="1" indent="1"/>
    </xf>
    <xf numFmtId="0" fontId="70" fillId="0" borderId="28" xfId="3" applyFont="1" applyBorder="1" applyAlignment="1">
      <alignment vertical="center" wrapText="1"/>
    </xf>
    <xf numFmtId="0" fontId="70" fillId="0" borderId="28" xfId="3" applyFont="1" applyBorder="1" applyAlignment="1">
      <alignment horizontal="left" vertical="center" wrapText="1" indent="3"/>
    </xf>
    <xf numFmtId="0" fontId="69" fillId="0" borderId="28" xfId="3" applyFont="1" applyBorder="1" applyAlignment="1">
      <alignment horizontal="left" vertical="center"/>
    </xf>
    <xf numFmtId="0" fontId="70" fillId="0" borderId="29" xfId="3" applyFont="1" applyBorder="1" applyAlignment="1">
      <alignment horizontal="left" vertical="center" wrapText="1" indent="3"/>
    </xf>
    <xf numFmtId="0" fontId="13" fillId="0" borderId="0" xfId="3" applyFont="1" applyAlignment="1">
      <alignment vertical="center"/>
    </xf>
    <xf numFmtId="0" fontId="13" fillId="0" borderId="3" xfId="3" applyFont="1" applyBorder="1" applyAlignment="1">
      <alignment vertical="center"/>
    </xf>
    <xf numFmtId="0" fontId="11" fillId="0" borderId="3" xfId="3" applyFont="1" applyBorder="1" applyAlignment="1">
      <alignment horizontal="left" vertical="center"/>
    </xf>
    <xf numFmtId="0" fontId="11" fillId="0" borderId="0" xfId="3" applyFont="1" applyAlignment="1">
      <alignment horizontal="right" vertical="center"/>
    </xf>
    <xf numFmtId="0" fontId="13" fillId="5" borderId="0" xfId="3" applyFont="1" applyFill="1" applyAlignment="1">
      <alignment horizontal="left" vertical="center"/>
    </xf>
    <xf numFmtId="0" fontId="23" fillId="0" borderId="38" xfId="3" applyFont="1" applyBorder="1" applyAlignment="1">
      <alignment horizontal="left" vertical="center" wrapText="1"/>
    </xf>
    <xf numFmtId="0" fontId="14" fillId="0" borderId="0" xfId="3" applyFont="1" applyAlignment="1">
      <alignment vertical="center"/>
    </xf>
    <xf numFmtId="0" fontId="11" fillId="0" borderId="0" xfId="3" applyFont="1" applyAlignment="1">
      <alignment vertical="center"/>
    </xf>
    <xf numFmtId="0" fontId="12" fillId="0" borderId="0" xfId="3" applyFont="1" applyAlignment="1">
      <alignment vertical="center"/>
    </xf>
    <xf numFmtId="0" fontId="12" fillId="0" borderId="0" xfId="3" applyFont="1" applyAlignment="1">
      <alignment horizontal="left" vertical="center"/>
    </xf>
    <xf numFmtId="0" fontId="13" fillId="0" borderId="0" xfId="3" applyFont="1" applyAlignment="1">
      <alignment horizontal="left" vertical="center"/>
    </xf>
    <xf numFmtId="0" fontId="46" fillId="0" borderId="0" xfId="3" applyFont="1" applyAlignment="1">
      <alignment horizontal="left" vertical="center"/>
    </xf>
    <xf numFmtId="0" fontId="47" fillId="0" borderId="0" xfId="3" applyFont="1" applyAlignment="1">
      <alignment horizontal="left" vertical="center"/>
    </xf>
    <xf numFmtId="0" fontId="48" fillId="0" borderId="0" xfId="3" applyFont="1" applyAlignment="1">
      <alignment horizontal="left" vertical="center"/>
    </xf>
    <xf numFmtId="0" fontId="11" fillId="0" borderId="35" xfId="3" applyFont="1" applyBorder="1" applyAlignment="1">
      <alignment horizontal="left" vertical="center"/>
    </xf>
    <xf numFmtId="0" fontId="51" fillId="0" borderId="41" xfId="3" applyFont="1" applyBorder="1" applyAlignment="1">
      <alignment vertical="center"/>
    </xf>
    <xf numFmtId="166" fontId="12" fillId="8" borderId="0" xfId="3" applyNumberFormat="1" applyFont="1" applyFill="1" applyBorder="1" applyAlignment="1">
      <alignment vertical="center"/>
    </xf>
    <xf numFmtId="14" fontId="12" fillId="8" borderId="0" xfId="3" applyNumberFormat="1" applyFont="1" applyFill="1" applyAlignment="1">
      <alignment vertical="center"/>
    </xf>
    <xf numFmtId="0" fontId="12" fillId="8" borderId="0" xfId="3" applyFont="1" applyFill="1" applyBorder="1" applyAlignment="1">
      <alignment vertical="center"/>
    </xf>
    <xf numFmtId="0" fontId="42" fillId="6" borderId="28" xfId="3" applyFont="1" applyFill="1" applyBorder="1" applyAlignment="1">
      <alignment horizontal="left" vertical="center" wrapText="1"/>
    </xf>
    <xf numFmtId="0" fontId="51" fillId="0" borderId="27" xfId="3" applyFont="1" applyFill="1" applyBorder="1" applyAlignment="1">
      <alignment vertical="center"/>
    </xf>
    <xf numFmtId="0" fontId="42" fillId="0" borderId="23" xfId="3" applyFont="1" applyFill="1" applyBorder="1" applyAlignment="1">
      <alignment horizontal="left" vertical="center"/>
    </xf>
    <xf numFmtId="0" fontId="50" fillId="0" borderId="29" xfId="3" applyFont="1" applyFill="1" applyBorder="1" applyAlignment="1">
      <alignment vertical="center" wrapText="1"/>
    </xf>
    <xf numFmtId="0" fontId="50" fillId="0" borderId="28" xfId="3" applyFont="1" applyFill="1" applyBorder="1" applyAlignment="1">
      <alignment vertical="center" wrapText="1"/>
    </xf>
    <xf numFmtId="4" fontId="50" fillId="0" borderId="29" xfId="3" applyNumberFormat="1" applyFont="1" applyFill="1" applyBorder="1" applyAlignment="1">
      <alignment vertical="center" wrapText="1"/>
    </xf>
    <xf numFmtId="167" fontId="50" fillId="0" borderId="29" xfId="6" applyNumberFormat="1" applyFont="1" applyFill="1" applyBorder="1" applyAlignment="1">
      <alignment vertical="center" wrapText="1"/>
    </xf>
    <xf numFmtId="0" fontId="50" fillId="0" borderId="29" xfId="3" applyFont="1" applyFill="1" applyBorder="1" applyAlignment="1">
      <alignment vertical="center"/>
    </xf>
    <xf numFmtId="0" fontId="29" fillId="2" borderId="4" xfId="2" applyFont="1" applyFill="1" applyBorder="1" applyAlignment="1">
      <alignment horizontal="center"/>
    </xf>
    <xf numFmtId="0" fontId="30" fillId="0" borderId="22" xfId="0" applyFont="1" applyBorder="1" applyAlignment="1">
      <alignment vertical="center"/>
    </xf>
    <xf numFmtId="0" fontId="30" fillId="0" borderId="0" xfId="0" applyFont="1" applyAlignment="1">
      <alignment vertical="center"/>
    </xf>
    <xf numFmtId="0" fontId="16" fillId="5" borderId="0" xfId="2" applyFont="1" applyFill="1" applyBorder="1" applyAlignment="1">
      <alignment vertical="center" wrapText="1"/>
    </xf>
    <xf numFmtId="0" fontId="12" fillId="2" borderId="0" xfId="3" applyFont="1" applyFill="1" applyBorder="1" applyAlignment="1">
      <alignment horizontal="left" vertical="center" wrapText="1" indent="2"/>
    </xf>
    <xf numFmtId="0" fontId="13" fillId="2" borderId="0" xfId="3" applyFont="1" applyFill="1" applyBorder="1" applyAlignment="1">
      <alignment vertical="center" wrapText="1"/>
    </xf>
    <xf numFmtId="0" fontId="17" fillId="5" borderId="0" xfId="2" applyFont="1" applyFill="1" applyAlignment="1">
      <alignment horizontal="center"/>
    </xf>
    <xf numFmtId="0" fontId="17" fillId="5" borderId="19" xfId="2" applyFont="1" applyFill="1" applyBorder="1" applyAlignment="1">
      <alignment horizontal="center"/>
    </xf>
    <xf numFmtId="0" fontId="27" fillId="4" borderId="34" xfId="3" applyFont="1" applyFill="1" applyBorder="1" applyAlignment="1">
      <alignment horizontal="left" vertical="center" wrapText="1"/>
    </xf>
    <xf numFmtId="0" fontId="27" fillId="4" borderId="0" xfId="3" applyFont="1" applyFill="1" applyBorder="1" applyAlignment="1">
      <alignment horizontal="left" vertical="center" wrapText="1"/>
    </xf>
    <xf numFmtId="0" fontId="27" fillId="4" borderId="32" xfId="3" applyFont="1" applyFill="1" applyBorder="1" applyAlignment="1">
      <alignment horizontal="left" vertical="center" wrapText="1"/>
    </xf>
    <xf numFmtId="0" fontId="27" fillId="4" borderId="23" xfId="3" applyFont="1" applyFill="1" applyBorder="1" applyAlignment="1">
      <alignment horizontal="left" vertical="center" wrapText="1"/>
    </xf>
    <xf numFmtId="0" fontId="16" fillId="5" borderId="0" xfId="2" applyFont="1" applyFill="1" applyBorder="1" applyAlignment="1">
      <alignment vertical="center"/>
    </xf>
    <xf numFmtId="0" fontId="26" fillId="6" borderId="45" xfId="3" applyFont="1" applyFill="1" applyBorder="1" applyAlignment="1">
      <alignment horizontal="left" vertical="center" wrapText="1"/>
    </xf>
    <xf numFmtId="0" fontId="26" fillId="6" borderId="12" xfId="3" applyFont="1" applyFill="1" applyBorder="1" applyAlignment="1">
      <alignment horizontal="left" vertical="center" wrapText="1"/>
    </xf>
    <xf numFmtId="0" fontId="15" fillId="5" borderId="0" xfId="3" applyFont="1" applyFill="1" applyBorder="1" applyAlignment="1">
      <alignment horizontal="left" vertical="center" wrapText="1" indent="3"/>
    </xf>
    <xf numFmtId="0" fontId="26" fillId="5" borderId="0" xfId="3" applyFont="1" applyFill="1" applyBorder="1" applyAlignment="1">
      <alignment horizontal="left" vertical="center" wrapText="1" indent="3"/>
    </xf>
    <xf numFmtId="0" fontId="26" fillId="5" borderId="0" xfId="3" applyFont="1" applyFill="1" applyBorder="1" applyAlignment="1">
      <alignment vertical="center" wrapText="1"/>
    </xf>
    <xf numFmtId="0" fontId="30" fillId="0" borderId="0" xfId="0" applyFont="1" applyFill="1" applyBorder="1" applyAlignment="1">
      <alignment vertical="center"/>
    </xf>
    <xf numFmtId="0" fontId="29" fillId="0" borderId="0" xfId="2" applyFont="1" applyFill="1" applyBorder="1" applyAlignment="1">
      <alignment horizontal="center" vertical="center"/>
    </xf>
    <xf numFmtId="0" fontId="42" fillId="6" borderId="28" xfId="3" applyFont="1" applyFill="1" applyBorder="1" applyAlignment="1">
      <alignment horizontal="left" vertical="center" wrapText="1"/>
    </xf>
    <xf numFmtId="0" fontId="29" fillId="2" borderId="20" xfId="2" applyFont="1" applyFill="1" applyBorder="1" applyAlignment="1">
      <alignment horizontal="center"/>
    </xf>
    <xf numFmtId="0" fontId="29" fillId="2" borderId="18" xfId="2" applyFont="1" applyFill="1" applyBorder="1" applyAlignment="1">
      <alignment horizontal="center"/>
    </xf>
    <xf numFmtId="0" fontId="26" fillId="5" borderId="0" xfId="3" applyFont="1" applyFill="1" applyAlignment="1">
      <alignment vertical="center" wrapText="1"/>
    </xf>
    <xf numFmtId="0" fontId="22" fillId="2" borderId="0" xfId="2" applyFont="1" applyFill="1"/>
    <xf numFmtId="0" fontId="38" fillId="2" borderId="0" xfId="2" applyFont="1" applyFill="1"/>
    <xf numFmtId="0" fontId="26" fillId="5" borderId="0" xfId="3" applyFont="1" applyFill="1" applyAlignment="1">
      <alignment horizontal="left" vertical="center" wrapText="1" indent="3"/>
    </xf>
    <xf numFmtId="0" fontId="17" fillId="5" borderId="24" xfId="2" applyFont="1" applyFill="1" applyBorder="1" applyAlignment="1">
      <alignment horizontal="center"/>
    </xf>
    <xf numFmtId="0" fontId="17" fillId="5" borderId="0" xfId="2" applyFont="1" applyFill="1" applyBorder="1" applyAlignment="1">
      <alignment horizontal="center"/>
    </xf>
    <xf numFmtId="0" fontId="29" fillId="2" borderId="0" xfId="2" applyFont="1" applyFill="1" applyBorder="1" applyAlignment="1">
      <alignment horizontal="center"/>
    </xf>
    <xf numFmtId="0" fontId="14" fillId="5" borderId="2" xfId="3" applyFont="1" applyFill="1" applyBorder="1" applyAlignment="1">
      <alignment vertical="center"/>
    </xf>
    <xf numFmtId="0" fontId="40" fillId="2" borderId="17" xfId="3" applyFont="1" applyFill="1" applyBorder="1" applyAlignment="1">
      <alignment horizontal="left" vertical="center"/>
    </xf>
    <xf numFmtId="0" fontId="26" fillId="0" borderId="0" xfId="3" applyFont="1" applyFill="1" applyBorder="1" applyAlignment="1">
      <alignment horizontal="left" vertical="center"/>
    </xf>
    <xf numFmtId="0" fontId="66" fillId="2" borderId="0" xfId="2" applyFont="1" applyFill="1"/>
    <xf numFmtId="0" fontId="52" fillId="2" borderId="0" xfId="2" applyFont="1" applyFill="1"/>
    <xf numFmtId="0" fontId="43" fillId="2" borderId="0" xfId="3" applyFont="1" applyFill="1" applyAlignment="1">
      <alignment horizontal="left" vertical="center" wrapText="1"/>
    </xf>
    <xf numFmtId="0" fontId="17" fillId="5" borderId="25" xfId="2" applyFont="1" applyFill="1" applyBorder="1" applyAlignment="1">
      <alignment horizontal="center"/>
    </xf>
    <xf numFmtId="0" fontId="29" fillId="2" borderId="25" xfId="2" applyFont="1" applyFill="1" applyBorder="1" applyAlignment="1">
      <alignment horizontal="center"/>
    </xf>
    <xf numFmtId="0" fontId="36" fillId="5" borderId="0" xfId="0" applyFont="1" applyFill="1" applyAlignment="1">
      <alignment vertical="center" wrapText="1"/>
    </xf>
    <xf numFmtId="0" fontId="26" fillId="2" borderId="0" xfId="0" applyFont="1" applyFill="1" applyAlignment="1">
      <alignment horizontal="left" vertical="center" wrapText="1" indent="3"/>
    </xf>
    <xf numFmtId="0" fontId="15" fillId="5" borderId="0" xfId="3" applyFont="1" applyFill="1" applyAlignment="1">
      <alignment horizontal="left" vertical="center" wrapText="1" indent="3"/>
    </xf>
    <xf numFmtId="0" fontId="15" fillId="2" borderId="0" xfId="0" applyFont="1" applyFill="1" applyAlignment="1">
      <alignment horizontal="left" vertical="top" wrapText="1" indent="3"/>
    </xf>
    <xf numFmtId="0" fontId="43" fillId="2" borderId="0" xfId="0" applyFont="1" applyFill="1" applyAlignment="1">
      <alignment horizontal="left" vertical="center" wrapText="1" indent="2"/>
    </xf>
    <xf numFmtId="0" fontId="43" fillId="8" borderId="5" xfId="2" applyFont="1" applyFill="1" applyBorder="1" applyAlignment="1">
      <alignment horizontal="left" vertical="center" wrapText="1"/>
    </xf>
    <xf numFmtId="0" fontId="11" fillId="5" borderId="0" xfId="3" applyFont="1" applyFill="1" applyAlignment="1">
      <alignment horizontal="left" vertical="center" wrapText="1"/>
    </xf>
    <xf numFmtId="0" fontId="62" fillId="2" borderId="5" xfId="2" applyFont="1" applyFill="1" applyBorder="1" applyAlignment="1">
      <alignment horizontal="left" vertical="center" wrapText="1"/>
    </xf>
    <xf numFmtId="0" fontId="62" fillId="2" borderId="0" xfId="2" applyFont="1" applyFill="1" applyBorder="1" applyAlignment="1">
      <alignment horizontal="left" vertical="center" wrapText="1"/>
    </xf>
    <xf numFmtId="0" fontId="64" fillId="2" borderId="0" xfId="0" applyFont="1" applyFill="1" applyAlignment="1">
      <alignment vertical="center" wrapText="1"/>
    </xf>
    <xf numFmtId="0" fontId="15" fillId="2" borderId="0" xfId="0" applyFont="1" applyFill="1" applyAlignment="1">
      <alignment horizontal="left" vertical="center" wrapText="1" indent="3"/>
    </xf>
    <xf numFmtId="0" fontId="15" fillId="2" borderId="0" xfId="0" applyFont="1" applyFill="1" applyAlignment="1">
      <alignment horizontal="left" vertical="center" wrapText="1"/>
    </xf>
    <xf numFmtId="0" fontId="26" fillId="2" borderId="0" xfId="0" applyFont="1" applyFill="1" applyAlignment="1">
      <alignment horizontal="left" vertical="center" wrapText="1" indent="2"/>
    </xf>
    <xf numFmtId="0" fontId="14" fillId="2" borderId="0" xfId="3" applyFont="1" applyFill="1" applyBorder="1" applyAlignment="1">
      <alignment vertical="center"/>
    </xf>
    <xf numFmtId="0" fontId="62" fillId="8" borderId="0" xfId="2" applyFont="1" applyFill="1" applyBorder="1" applyAlignment="1">
      <alignment horizontal="left" vertical="center" wrapText="1"/>
    </xf>
    <xf numFmtId="0" fontId="62" fillId="8" borderId="5" xfId="2" applyFont="1" applyFill="1" applyBorder="1" applyAlignment="1">
      <alignment horizontal="left" vertical="center" wrapText="1"/>
    </xf>
    <xf numFmtId="0" fontId="26" fillId="2" borderId="0" xfId="0" applyFont="1" applyFill="1" applyAlignment="1">
      <alignment horizontal="left" vertical="center" wrapText="1"/>
    </xf>
    <xf numFmtId="0" fontId="43" fillId="2" borderId="0" xfId="3" applyFont="1" applyFill="1" applyBorder="1" applyAlignment="1">
      <alignment horizontal="left" vertical="center"/>
    </xf>
  </cellXfs>
  <cellStyles count="9">
    <cellStyle name="Hyperlink 2" xfId="4" xr:uid="{00000000-0005-0000-0000-000001000000}"/>
    <cellStyle name="Lien hypertexte" xfId="2" builtinId="8"/>
    <cellStyle name="Milliers" xfId="1" builtinId="3"/>
    <cellStyle name="Normal" xfId="0" builtinId="0"/>
    <cellStyle name="Normal 2" xfId="3" xr:uid="{00000000-0005-0000-0000-000004000000}"/>
    <cellStyle name="Normal 2 5" xfId="8" xr:uid="{26607594-A06F-4C8F-9541-0CC6A562C350}"/>
    <cellStyle name="Normal 32" xfId="7" xr:uid="{6B54709E-3617-4D6D-BDF9-EFD35F2C5344}"/>
    <cellStyle name="Pourcentage" xfId="6" builtinId="5"/>
    <cellStyle name="Texte explicatif" xfId="5" builtinId="53"/>
  </cellStyles>
  <dxfs count="109">
    <dxf>
      <numFmt numFmtId="0" formatCode="General"/>
      <alignment vertical="bottom" textRotation="0" wrapText="1" indent="0" justifyLastLine="0" shrinkToFit="0" readingOrder="0"/>
    </dxf>
    <dxf>
      <numFmt numFmtId="0" formatCode="General"/>
      <alignment horizontal="general" vertical="bottom" textRotation="0" wrapText="1" indent="0" justifyLastLine="0" shrinkToFit="0" readingOrder="0"/>
    </dxf>
    <dxf>
      <numFmt numFmtId="30" formatCode="@"/>
      <alignment vertical="bottom" textRotation="0" wrapText="1" indent="0" justifyLastLine="0" shrinkToFit="0" readingOrder="0"/>
    </dxf>
    <dxf>
      <alignment vertical="bottom" textRotation="0" wrapText="1" indent="0" justifyLastLine="0" shrinkToFit="0" readingOrder="0"/>
    </dxf>
    <dxf>
      <font>
        <b/>
        <i val="0"/>
        <strike val="0"/>
        <condense val="0"/>
        <extend val="0"/>
        <outline val="0"/>
        <shadow val="0"/>
        <u val="none"/>
        <vertAlign val="baseline"/>
        <sz val="11"/>
        <color theme="1"/>
        <name val="Calibri"/>
        <scheme val="minor"/>
      </font>
      <numFmt numFmtId="30" formatCode="@"/>
      <alignment horizontal="left"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scheme val="none"/>
      </font>
      <fill>
        <patternFill patternType="solid">
          <fgColor theme="4"/>
          <bgColor theme="4"/>
        </patternFill>
      </fill>
      <alignment horizontal="general" vertical="bottom" textRotation="0" wrapText="0"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scheme val="none"/>
      </font>
      <alignment textRotation="0" wrapText="0" indent="0" justifyLastLine="0" shrinkToFit="0" readingOrder="0"/>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numFmt numFmtId="168" formatCode="_ * #,##0_ ;_ * \-#,##0_ ;_ * &quot;-&quot;??_ ;_ @_ "/>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vertAlign val="baseline"/>
        <name val="Franklin Gothic Book"/>
        <family val="2"/>
        <scheme val="none"/>
      </font>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strike val="0"/>
        <outline val="0"/>
        <shadow val="0"/>
        <vertAlign val="baseline"/>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i/>
        <strike val="0"/>
        <outline val="0"/>
        <shadow val="0"/>
        <vertAlign val="baseline"/>
        <sz val="12"/>
        <name val="Franklin Gothic Book"/>
        <family val="2"/>
        <scheme val="none"/>
      </font>
      <fill>
        <patternFill patternType="none">
          <fgColor indexed="64"/>
          <bgColor indexed="65"/>
        </patternFill>
      </fill>
      <alignment horizontal="left" vertical="center" textRotation="0" wrapText="0" indent="0" justifyLastLine="0" shrinkToFit="0" readingOrder="0"/>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name val="Franklin Gothic Book"/>
        <family val="2"/>
        <scheme val="none"/>
      </font>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3" defaultTableStyle="TableStyleMedium2" defaultPivotStyle="PivotStyleLight16">
    <tableStyle name="EITI Table" pivot="0" count="0" xr9:uid="{1E105F24-99F8-43C5-BDF9-D6A753A24FA2}"/>
    <tableStyle name="EITI Table 2" pivot="0" count="3" xr9:uid="{75225649-1FD3-452E-B344-3C5F7BA5401C}">
      <tableStyleElement type="headerRow" dxfId="108"/>
      <tableStyleElement type="firstRowStripe" dxfId="107"/>
      <tableStyleElement type="secondRowStripe" dxfId="106"/>
    </tableStyle>
    <tableStyle name="EITI Table 3" pivot="0" count="3" xr9:uid="{75225649-1FD3-452E-B344-3C5F7BA5401C}">
      <tableStyleElement type="headerRow" dxfId="105"/>
      <tableStyleElement type="firstRowStripe" dxfId="104"/>
      <tableStyleElement type="secondRowStripe" dxfId="103"/>
    </tableStyle>
  </tableStyles>
  <colors>
    <mruColors>
      <color rgb="FFF6A70A"/>
      <color rgb="FFF2F2F2"/>
      <color rgb="FF0076AF"/>
      <color rgb="FFD9D9D9"/>
      <color rgb="FFF0D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4</xdr:row>
      <xdr:rowOff>183252</xdr:rowOff>
    </xdr:to>
    <xdr:pic>
      <xdr:nvPicPr>
        <xdr:cNvPr id="7" name="Picture 6" descr="https://eiti.org/sites/default/files/styles/img-narrow/public/inline/logo_gradient_-_under.png?itok=F8fw0Tyz">
          <a:extLst>
            <a:ext uri="{FF2B5EF4-FFF2-40B4-BE49-F238E27FC236}">
              <a16:creationId xmlns:a16="http://schemas.microsoft.com/office/drawing/2014/main" id="{61640C93-182B-4D91-B8CE-534A3A65E72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77813" y="0"/>
          <a:ext cx="1736679" cy="994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45017</xdr:rowOff>
    </xdr:from>
    <xdr:to>
      <xdr:col>7</xdr:col>
      <xdr:colOff>0</xdr:colOff>
      <xdr:row>5</xdr:row>
      <xdr:rowOff>99390</xdr:rowOff>
    </xdr:to>
    <xdr:grpSp>
      <xdr:nvGrpSpPr>
        <xdr:cNvPr id="8" name="Group 7">
          <a:extLst>
            <a:ext uri="{FF2B5EF4-FFF2-40B4-BE49-F238E27FC236}">
              <a16:creationId xmlns:a16="http://schemas.microsoft.com/office/drawing/2014/main" id="{ED1E856C-C8D8-4A69-9BD1-D9667437E682}"/>
            </a:ext>
          </a:extLst>
        </xdr:cNvPr>
        <xdr:cNvGrpSpPr>
          <a:grpSpLocks/>
        </xdr:cNvGrpSpPr>
      </xdr:nvGrpSpPr>
      <xdr:grpSpPr bwMode="auto">
        <a:xfrm flipV="1">
          <a:off x="272143" y="1065553"/>
          <a:ext cx="13498286" cy="54373"/>
          <a:chOff x="1134" y="1904"/>
          <a:chExt cx="9546" cy="181"/>
        </a:xfrm>
      </xdr:grpSpPr>
      <xdr:sp macro="" textlink="">
        <xdr:nvSpPr>
          <xdr:cNvPr id="9" name="Rectangle 8">
            <a:extLst>
              <a:ext uri="{FF2B5EF4-FFF2-40B4-BE49-F238E27FC236}">
                <a16:creationId xmlns:a16="http://schemas.microsoft.com/office/drawing/2014/main" id="{2E72EF97-04EB-4C69-ABDD-AD665FD2B8B4}"/>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DAFE90F5-9E8A-48BC-9FC0-B1BC9C9EF2E3}"/>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826F2BEA-D9F9-4706-8913-3B37C0F9E61C}"/>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616F3F3E-32D9-4E9F-9875-9C4ACC925326}"/>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632467AE-B8EF-479C-8ABE-E4B87B75128D}"/>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09223E0-7FAC-46F2-99E3-1A136AC46D0D}"/>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408FDE80-9D68-4E68-9BC4-E67C1A9B1C75}"/>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9" name="Rectangle 18">
            <a:extLst>
              <a:ext uri="{FF2B5EF4-FFF2-40B4-BE49-F238E27FC236}">
                <a16:creationId xmlns:a16="http://schemas.microsoft.com/office/drawing/2014/main" id="{15D8932D-D2E1-47D4-A300-482A260DD3D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200024</xdr:rowOff>
    </xdr:from>
    <xdr:to>
      <xdr:col>7</xdr:col>
      <xdr:colOff>0</xdr:colOff>
      <xdr:row>5</xdr:row>
      <xdr:rowOff>200024</xdr:rowOff>
    </xdr:to>
    <xdr:grpSp>
      <xdr:nvGrpSpPr>
        <xdr:cNvPr id="3" name="Group 2">
          <a:extLst>
            <a:ext uri="{FF2B5EF4-FFF2-40B4-BE49-F238E27FC236}">
              <a16:creationId xmlns:a16="http://schemas.microsoft.com/office/drawing/2014/main" id="{C65A8299-B3EA-458C-8DE3-6AF5BE52D529}"/>
            </a:ext>
          </a:extLst>
        </xdr:cNvPr>
        <xdr:cNvGrpSpPr>
          <a:grpSpLocks/>
        </xdr:cNvGrpSpPr>
      </xdr:nvGrpSpPr>
      <xdr:grpSpPr bwMode="auto">
        <a:xfrm>
          <a:off x="272143" y="0"/>
          <a:ext cx="13702393" cy="0"/>
          <a:chOff x="1133" y="1230"/>
          <a:chExt cx="8460" cy="208"/>
        </a:xfrm>
      </xdr:grpSpPr>
      <xdr:sp macro="" textlink="">
        <xdr:nvSpPr>
          <xdr:cNvPr id="4" name="Rektangel 2">
            <a:extLst>
              <a:ext uri="{FF2B5EF4-FFF2-40B4-BE49-F238E27FC236}">
                <a16:creationId xmlns:a16="http://schemas.microsoft.com/office/drawing/2014/main" id="{A533F3F1-6CF8-4E74-A2A8-CF7F1527F089}"/>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E2275F57-1341-4AA4-AA80-F9B361BC26DB}"/>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200024</xdr:rowOff>
    </xdr:from>
    <xdr:to>
      <xdr:col>8</xdr:col>
      <xdr:colOff>0</xdr:colOff>
      <xdr:row>5</xdr:row>
      <xdr:rowOff>200024</xdr:rowOff>
    </xdr:to>
    <xdr:grpSp>
      <xdr:nvGrpSpPr>
        <xdr:cNvPr id="3" name="Group 2">
          <a:extLst>
            <a:ext uri="{FF2B5EF4-FFF2-40B4-BE49-F238E27FC236}">
              <a16:creationId xmlns:a16="http://schemas.microsoft.com/office/drawing/2014/main" id="{327F5133-DAE1-49FE-BA13-854C2168A81B}"/>
            </a:ext>
          </a:extLst>
        </xdr:cNvPr>
        <xdr:cNvGrpSpPr>
          <a:grpSpLocks/>
        </xdr:cNvGrpSpPr>
      </xdr:nvGrpSpPr>
      <xdr:grpSpPr bwMode="auto">
        <a:xfrm>
          <a:off x="266700" y="0"/>
          <a:ext cx="15744825" cy="0"/>
          <a:chOff x="1133" y="1230"/>
          <a:chExt cx="8460" cy="208"/>
        </a:xfrm>
      </xdr:grpSpPr>
      <xdr:sp macro="" textlink="">
        <xdr:nvSpPr>
          <xdr:cNvPr id="4" name="Rektangel 2">
            <a:extLst>
              <a:ext uri="{FF2B5EF4-FFF2-40B4-BE49-F238E27FC236}">
                <a16:creationId xmlns:a16="http://schemas.microsoft.com/office/drawing/2014/main" id="{0C52EB97-EF20-49FD-ABE0-FDCD3013BCE0}"/>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0AC24B51-FA8F-4143-89F4-000FFE854C18}"/>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266699</xdr:colOff>
      <xdr:row>4</xdr:row>
      <xdr:rowOff>200024</xdr:rowOff>
    </xdr:from>
    <xdr:to>
      <xdr:col>4</xdr:col>
      <xdr:colOff>2285999</xdr:colOff>
      <xdr:row>6</xdr:row>
      <xdr:rowOff>0</xdr:rowOff>
    </xdr:to>
    <xdr:grpSp>
      <xdr:nvGrpSpPr>
        <xdr:cNvPr id="3" name="Group 2">
          <a:extLst>
            <a:ext uri="{FF2B5EF4-FFF2-40B4-BE49-F238E27FC236}">
              <a16:creationId xmlns:a16="http://schemas.microsoft.com/office/drawing/2014/main" id="{8C2159D8-7352-4E2D-A5BF-AE8DA13A5427}"/>
            </a:ext>
          </a:extLst>
        </xdr:cNvPr>
        <xdr:cNvGrpSpPr>
          <a:grpSpLocks/>
        </xdr:cNvGrpSpPr>
      </xdr:nvGrpSpPr>
      <xdr:grpSpPr bwMode="auto">
        <a:xfrm>
          <a:off x="266699" y="0"/>
          <a:ext cx="8120743" cy="0"/>
          <a:chOff x="1133" y="1230"/>
          <a:chExt cx="8460" cy="208"/>
        </a:xfrm>
      </xdr:grpSpPr>
      <xdr:sp macro="" textlink="">
        <xdr:nvSpPr>
          <xdr:cNvPr id="4" name="Rektangel 2">
            <a:extLst>
              <a:ext uri="{FF2B5EF4-FFF2-40B4-BE49-F238E27FC236}">
                <a16:creationId xmlns:a16="http://schemas.microsoft.com/office/drawing/2014/main" id="{07BB548C-1AB7-47DF-867C-650435759919}"/>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5" name="Rektangel 3">
            <a:extLst>
              <a:ext uri="{FF2B5EF4-FFF2-40B4-BE49-F238E27FC236}">
                <a16:creationId xmlns:a16="http://schemas.microsoft.com/office/drawing/2014/main" id="{9959B6CB-7FEE-4CD1-9F79-0BEC2E07616B}"/>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201706" y="0"/>
          <a:ext cx="19834412"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24</xdr:row>
      <xdr:rowOff>212910</xdr:rowOff>
    </xdr:from>
    <xdr:to>
      <xdr:col>14</xdr:col>
      <xdr:colOff>9788</xdr:colOff>
      <xdr:row>52</xdr:row>
      <xdr:rowOff>119570</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3</xdr:row>
      <xdr:rowOff>304800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10</xdr:row>
      <xdr:rowOff>304800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11</xdr:row>
      <xdr:rowOff>304800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14</xdr:row>
      <xdr:rowOff>304800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40</xdr:row>
      <xdr:rowOff>177800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69</xdr:row>
      <xdr:rowOff>304800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hya\AppData\Local\Microsoft\Windows\INetCache\Content.Outlook\MZOJ7KPH\2017%20Togo%20Summary%20Data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ahya\AppData\Local\Microsoft\Windows\INetCache\Content.Outlook\MZOJ7KPH\fr_eiti_summary_data_template_2.0_1%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r65\Downloads\SD\2.0\Summary%20Data%202.0%20data%20validation%20french%20transl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ie 1 - Présentation"/>
      <sheetName val="Partie 2 - Liste de pointage"/>
      <sheetName val="Partie 3 - Entités déclarantes"/>
      <sheetName val="Partie 4 - Recettes de l’État"/>
      <sheetName val="Partie 5 - Données d’entreprise"/>
      <sheetName val="Listes"/>
      <sheetName val="2017 Togo Summary Data_vf"/>
    </sheetNames>
    <sheetDataSet>
      <sheetData sheetId="0" refreshError="1"/>
      <sheetData sheetId="1"/>
      <sheetData sheetId="2" refreshError="1"/>
      <sheetData sheetId="3" refreshError="1"/>
      <sheetData sheetId="4" refreshError="1"/>
      <sheetData sheetId="5" refreshError="1"/>
      <sheetData sheetId="6">
        <row r="4">
          <cell r="K4" t="str">
            <v>Oui, divulgation systématique</v>
          </cell>
        </row>
        <row r="5">
          <cell r="K5" t="str">
            <v>Oui, à travers le rapportage ITIE</v>
          </cell>
        </row>
        <row r="6">
          <cell r="K6" t="str">
            <v>Sans objet.</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ie 1 - Présentation"/>
      <sheetName val="Partie 2 - Liste de pointage"/>
      <sheetName val="Partie 3 - Entités déclarantes"/>
      <sheetName val="Partie 4 - Recettes de l’État"/>
      <sheetName val="Partie 5 - Données d’entreprise"/>
      <sheetName val="Listes"/>
    </sheetNames>
    <sheetDataSet>
      <sheetData sheetId="0">
        <row r="4">
          <cell r="G4" t="str">
            <v>AAAA-MM-JJ</v>
          </cell>
        </row>
      </sheetData>
      <sheetData sheetId="1">
        <row r="26">
          <cell r="E26">
            <v>43501</v>
          </cell>
        </row>
        <row r="30">
          <cell r="E30" t="str">
            <v>&lt;Date sous ce format: AAAA-MM-JJ&gt;</v>
          </cell>
        </row>
        <row r="33">
          <cell r="E33" t="str">
            <v/>
          </cell>
        </row>
      </sheetData>
      <sheetData sheetId="2" refreshError="1"/>
      <sheetData sheetId="3" refreshError="1"/>
      <sheetData sheetId="4" refreshError="1"/>
      <sheetData sheetId="5" refreshError="1"/>
      <sheetData sheetId="6">
        <row r="4">
          <cell r="K4" t="str">
            <v>Oui, divulgation systématique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art 3 - Reporting entities"/>
    </sheetNames>
    <sheetDataSet>
      <sheetData sheetId="0" refreshError="1"/>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Companies" displayName="Companies" ref="B38:I61" totalsRowShown="0" headerRowDxfId="102" dataDxfId="101" tableBorderDxfId="100" headerRowCellStyle="Normal 2">
  <autoFilter ref="B38:I61" xr:uid="{00000000-0009-0000-0100-000009000000}"/>
  <tableColumns count="8">
    <tableColumn id="1" xr3:uid="{00000000-0010-0000-0000-000001000000}" name="Nom complet de l’entreprise" dataDxfId="99"/>
    <tableColumn id="7" xr3:uid="{808AAC1E-1D33-4EC8-B148-4FFBA7D63DC5}" name="Type d'entreprise" dataDxfId="98" dataCellStyle="Normal 2"/>
    <tableColumn id="2" xr3:uid="{00000000-0010-0000-0000-000002000000}" name="Identifiant de l’entreprise" dataDxfId="97"/>
    <tableColumn id="5" xr3:uid="{00000000-0010-0000-0000-000005000000}" name="Secteur" dataDxfId="96" dataCellStyle="Normal 2"/>
    <tableColumn id="3" xr3:uid="{00000000-0010-0000-0000-000003000000}" name="Matières premières (séparation par virgule)" dataDxfId="95" dataCellStyle="Normal 2"/>
    <tableColumn id="4" xr3:uid="{00000000-0010-0000-0000-000004000000}" name="Cotation boursière ou site Internet d’entreprise " dataDxfId="94"/>
    <tableColumn id="8" xr3:uid="{22462830-EB9B-4EA7-8DF6-E0AD5C287116}" name="Rapport financier audité (si indisponible, bilan comptable ou flux de trésorerie…)" dataDxfId="93"/>
    <tableColumn id="6" xr3:uid="{00000000-0010-0000-0000-000006000000}" name="Rapport de paiements à l’État" dataDxfId="92"/>
  </tableColumns>
  <tableStyleInfo name="EITI Tab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6_GFS_codes_classification" displayName="Table6_GFS_codes_classification" ref="S2:Y30" totalsRowShown="0" headerRowDxfId="22" dataDxfId="21">
  <autoFilter ref="S2:Y30" xr:uid="{00000000-0009-0000-0100-000007000000}"/>
  <tableColumns count="7">
    <tableColumn id="4" xr3:uid="{00000000-0010-0000-0A00-000004000000}" name="Combiné" dataDxfId="20"/>
    <tableColumn id="1" xr3:uid="{00000000-0010-0000-0A00-000001000000}" name="Codes GFS des flux de revenus issus des entreprises extractives" dataDxfId="19"/>
    <tableColumn id="2" xr3:uid="{00000000-0010-0000-0A00-000002000000}" name="Code GFS" dataDxfId="18"/>
    <tableColumn id="5" xr3:uid="{00000000-0010-0000-0A00-000005000000}" name="GFS Niveau 1" dataDxfId="17"/>
    <tableColumn id="6" xr3:uid="{00000000-0010-0000-0A00-000006000000}" name="GFS Niveau 2" dataDxfId="16"/>
    <tableColumn id="7" xr3:uid="{00000000-0010-0000-0A00-000007000000}" name="GFS Niveau 3" dataDxfId="15"/>
    <tableColumn id="8" xr3:uid="{00000000-0010-0000-0A00-000008000000}" name="GFS Niveau 4" dataDxfId="1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7_sectors" displayName="Table7_sectors" ref="AA2:AA9" totalsRowShown="0" headerRowDxfId="13" dataDxfId="12">
  <autoFilter ref="AA2:AA9" xr:uid="{00000000-0009-0000-0100-000008000000}"/>
  <tableColumns count="1">
    <tableColumn id="1" xr3:uid="{00000000-0010-0000-0B00-000001000000}" name="Secteur (s)" dataDxfId="1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12" displayName="Table12" ref="AC2:AC8" totalsRowShown="0" headerRowDxfId="10" dataDxfId="9">
  <autoFilter ref="AC2:AC8" xr:uid="{00000000-0009-0000-0100-00000C000000}"/>
  <tableColumns count="1">
    <tableColumn id="1" xr3:uid="{00000000-0010-0000-0C00-000001000000}" name="Étapes du projet" dataDxfId="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DD3455F-4958-4C88-AAD7-2B3E95C9C1C1}" name="Table15" displayName="Table15" ref="AE2:AE7" totalsRowShown="0" headerRowDxfId="7" dataDxfId="6">
  <autoFilter ref="AE2:AE7" xr:uid="{CD58DBE6-DBB8-4355-BE05-6A7896FEE10E}"/>
  <tableColumns count="1">
    <tableColumn id="1" xr3:uid="{6A3BD155-D04E-45FA-B3C6-8D7C66767FAA}" name="Type d'Agence" dataDxfId="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5_Commodities_list" displayName="Table5_Commodities_list" ref="N2:P74" totalsRowShown="0" headerRowDxfId="4" dataDxfId="3">
  <autoFilter ref="N2:P74" xr:uid="{00000000-0009-0000-0100-000005000000}"/>
  <tableColumns count="3">
    <tableColumn id="1" xr3:uid="{00000000-0010-0000-0900-000001000000}" name="Code de produit HS" dataDxfId="2"/>
    <tableColumn id="4" xr3:uid="{3E801F50-2500-42BD-BE8A-30F558C882A2}" name="Description de produit HS" dataDxfId="1"/>
    <tableColumn id="3" xr3:uid="{00000000-0010-0000-0900-000003000000}" name="Description de produit HS av. volume" dataDxfId="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Government_agencies" displayName="Government_agencies" ref="B20:E29" totalsRowShown="0" headerRowDxfId="91" dataDxfId="90" tableBorderDxfId="89" headerRowCellStyle="Normal 2">
  <autoFilter ref="B20:E29" xr:uid="{00000000-0009-0000-0100-00000B000000}"/>
  <tableColumns count="4">
    <tableColumn id="1" xr3:uid="{00000000-0010-0000-0100-000001000000}" name="Nom complet de l’entité" dataDxfId="88" dataCellStyle="Normal 2"/>
    <tableColumn id="4" xr3:uid="{A515A55C-F4BE-4632-9726-8C5991446E4D}" name="Type d'Agence" dataDxfId="87" dataCellStyle="Normal 2"/>
    <tableColumn id="2" xr3:uid="{00000000-0010-0000-0100-000002000000}" name="N° d’identifiant (le cas échéant)" dataDxfId="86"/>
    <tableColumn id="3" xr3:uid="{00000000-0010-0000-0100-000003000000}" name="Total déclaré" dataDxfId="85"/>
  </tableColumns>
  <tableStyleInfo name="EITI Tab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Companies15" displayName="Companies15" ref="B64:K66" totalsRowShown="0" headerRowDxfId="84" dataDxfId="83" tableBorderDxfId="82" headerRowCellStyle="Normal 2">
  <autoFilter ref="B64:K66" xr:uid="{00000000-0009-0000-0100-00000E000000}"/>
  <tableColumns count="10">
    <tableColumn id="1" xr3:uid="{00000000-0010-0000-0200-000001000000}" name="Nom complet du projet" dataDxfId="81"/>
    <tableColumn id="2" xr3:uid="{00000000-0010-0000-0200-000002000000}" name="Référence(s) de la convention juridique : contrat, licence, bail, concession,..." dataDxfId="80"/>
    <tableColumn id="3" xr3:uid="{00000000-0010-0000-0200-000003000000}" name="Sociétés associées, commencer par l’Opérateur" dataDxfId="79"/>
    <tableColumn id="5" xr3:uid="{00000000-0010-0000-0200-000005000000}" name="Matières premières (une matière/ligne)" dataDxfId="78" dataCellStyle="Normal 2"/>
    <tableColumn id="6" xr3:uid="{00000000-0010-0000-0200-000006000000}" name="Statut" dataDxfId="77"/>
    <tableColumn id="7" xr3:uid="{00000000-0010-0000-0200-000007000000}" name="Volume de production" dataDxfId="76"/>
    <tableColumn id="8" xr3:uid="{00000000-0010-0000-0200-000008000000}" name="Unité" dataDxfId="75"/>
    <tableColumn id="9" xr3:uid="{69ACE613-4186-4537-828E-9BCF9A056E9C}" name="Valeur de production" dataDxfId="74"/>
    <tableColumn id="10" xr3:uid="{34361E49-3DC3-4CE9-84F8-49A8DCDE718A}" name="Devise" dataDxfId="73"/>
    <tableColumn id="4" xr3:uid="{6D14BCCE-4C20-4684-9D15-143766374632}" name="Colonne1" dataDxfId="72"/>
  </tableColumns>
  <tableStyleInfo name="EITI Table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overnment_revenues_table" displayName="Government_revenues_table" ref="B21:K43" totalsRowShown="0" headerRowDxfId="71" dataDxfId="70">
  <autoFilter ref="B21:K43" xr:uid="{00000000-0009-0000-0100-000006000000}"/>
  <tableColumns count="10">
    <tableColumn id="8" xr3:uid="{00000000-0010-0000-0300-000008000000}" name="GFS Niveau 1" dataDxfId="69"/>
    <tableColumn id="9" xr3:uid="{00000000-0010-0000-0300-000009000000}" name="GFS Niveau 2" dataDxfId="68"/>
    <tableColumn id="10" xr3:uid="{00000000-0010-0000-0300-00000A000000}" name="GFS Niveau 3" dataDxfId="67"/>
    <tableColumn id="7" xr3:uid="{00000000-0010-0000-0300-000007000000}" name="GFS Niveau 4" dataDxfId="66"/>
    <tableColumn id="1" xr3:uid="{00000000-0010-0000-0300-000001000000}" name="Classification SFP" dataDxfId="65"/>
    <tableColumn id="11" xr3:uid="{00000000-0010-0000-0300-00000B000000}" name="Secteur" dataDxfId="64"/>
    <tableColumn id="3" xr3:uid="{00000000-0010-0000-0300-000003000000}" name="Nom du flux de revenus" dataDxfId="63"/>
    <tableColumn id="4" xr3:uid="{00000000-0010-0000-0300-000004000000}" name="Entité de l’État" dataDxfId="62"/>
    <tableColumn id="5" xr3:uid="{00000000-0010-0000-0300-000005000000}" name="Valeur des revenus" dataDxfId="61"/>
    <tableColumn id="2" xr3:uid="{8F9EFD48-22AC-49D1-90C9-330FE689ED70}" name="Devise" dataDxfId="60"/>
  </tableColumns>
  <tableStyleInfo name="EITI Tab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10" displayName="Table10" ref="B14:N256" totalsRowShown="0" headerRowDxfId="59" dataDxfId="58">
  <autoFilter ref="B14:N256" xr:uid="{00000000-0009-0000-0100-00000A000000}"/>
  <tableColumns count="13">
    <tableColumn id="7" xr3:uid="{00000000-0010-0000-0400-000007000000}" name="Secteur" dataDxfId="57"/>
    <tableColumn id="1" xr3:uid="{00000000-0010-0000-0400-000001000000}" name="Entreprise" dataDxfId="56"/>
    <tableColumn id="3" xr3:uid="{00000000-0010-0000-0400-000003000000}" name="Entité de l’État" dataDxfId="55"/>
    <tableColumn id="4" xr3:uid="{00000000-0010-0000-0400-000004000000}" name="Nom du paiement" dataDxfId="54"/>
    <tableColumn id="5" xr3:uid="{00000000-0010-0000-0400-000005000000}" name="Perçu par projet (O/N)" dataDxfId="53"/>
    <tableColumn id="6" xr3:uid="{00000000-0010-0000-0400-000006000000}" name="Déclaré par projet (O/N)" dataDxfId="52"/>
    <tableColumn id="2" xr3:uid="{00000000-0010-0000-0400-000002000000}" name="Nom du projet" dataDxfId="51"/>
    <tableColumn id="13" xr3:uid="{00000000-0010-0000-0400-00000D000000}" name="Devise de déclaration" dataDxfId="50"/>
    <tableColumn id="14" xr3:uid="{00000000-0010-0000-0400-00000E000000}" name="Valeur de revenus" dataDxfId="49"/>
    <tableColumn id="18" xr3:uid="{00000000-0010-0000-0400-000012000000}" name="Paiement effectué en nature?" dataDxfId="48"/>
    <tableColumn id="8" xr3:uid="{4EDA321B-D206-45BE-AA21-450873EED28F}" name="Volume en nature (si applicable)" dataDxfId="47"/>
    <tableColumn id="9" xr3:uid="{7C32B81E-95F3-4AFA-A063-B66F8C1C5A0B}" name="Unité (si applicable)" dataDxfId="46"/>
    <tableColumn id="11" xr3:uid="{F3B0EE0C-7585-4B02-A792-5C92BFE24FBA}" name="Commentaires" dataDxfId="45"/>
  </tableColumns>
  <tableStyleInfo name="EITI Table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_Country_codes_and_currencies" displayName="Table1_Country_codes_and_currencies" ref="A2:G246" totalsRowShown="0" headerRowDxfId="44" dataDxfId="43">
  <autoFilter ref="A2:G246" xr:uid="{00000000-0009-0000-0100-000001000000}"/>
  <sortState xmlns:xlrd2="http://schemas.microsoft.com/office/spreadsheetml/2017/richdata2" ref="A3:G246">
    <sortCondition ref="A2:A246"/>
  </sortState>
  <tableColumns count="7">
    <tableColumn id="1" xr3:uid="{00000000-0010-0000-0500-000001000000}" name="Nom de pays ou région" dataDxfId="42"/>
    <tableColumn id="2" xr3:uid="{00000000-0010-0000-0500-000002000000}" name="Code ISO de pays (alpha 2)" dataDxfId="41"/>
    <tableColumn id="3" xr3:uid="{00000000-0010-0000-0500-000003000000}" name="Code ISO de devise (alpha 3)" dataDxfId="40"/>
    <tableColumn id="4" xr3:uid="{00000000-0010-0000-0500-000004000000}" name="Code numérique ISO (UN M49)" dataDxfId="39"/>
    <tableColumn id="5" xr3:uid="{00000000-0010-0000-0500-000005000000}" name="Code de devise (ISO 4217)" dataDxfId="38"/>
    <tableColumn id="6" xr3:uid="{00000000-0010-0000-0500-000006000000}" name="Code numérique de devise (ISO 4217)" dataDxfId="37"/>
    <tableColumn id="7" xr3:uid="{00000000-0010-0000-0500-000007000000}" name="Devise" dataDxfId="3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_Simple_options" displayName="Table2_Simple_options" ref="I2:I7" totalsRowShown="0" headerRowDxfId="35" dataDxfId="34">
  <autoFilter ref="I2:I7" xr:uid="{00000000-0009-0000-0100-000002000000}"/>
  <tableColumns count="1">
    <tableColumn id="1" xr3:uid="{00000000-0010-0000-0600-000001000000}" name="Liste" dataDxfId="3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4_Currency_code_list" displayName="Table4_Currency_code_list" ref="I10:K168" totalsRowShown="0" headerRowDxfId="32" dataDxfId="30" headerRowBorderDxfId="31" tableBorderDxfId="29">
  <autoFilter ref="I10:K168" xr:uid="{00000000-0009-0000-0100-000004000000}"/>
  <tableColumns count="3">
    <tableColumn id="1" xr3:uid="{00000000-0010-0000-0700-000001000000}" name="Code de devise (ISO 4217)" dataDxfId="28"/>
    <tableColumn id="2" xr3:uid="{00000000-0010-0000-0700-000002000000}" name="Code numérique de devise (ISO 4217)" dataDxfId="27"/>
    <tableColumn id="3" xr3:uid="{00000000-0010-0000-0700-000003000000}" name="Devise" dataDxfId="2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_Reporting_options" displayName="Table3_Reporting_options" ref="K2:K7" totalsRowShown="0" headerRowDxfId="25" dataDxfId="24">
  <autoFilter ref="K2:K7" xr:uid="{00000000-0009-0000-0100-000003000000}"/>
  <tableColumns count="1">
    <tableColumn id="1" xr3:uid="{00000000-0010-0000-0800-000001000000}" name="Liste" dataDxfId="23"/>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fr/pays" TargetMode="External"/><Relationship Id="rId3" Type="http://schemas.openxmlformats.org/officeDocument/2006/relationships/hyperlink" Target="mailto:data@eiti.org" TargetMode="External"/><Relationship Id="rId7" Type="http://schemas.openxmlformats.org/officeDocument/2006/relationships/hyperlink" Target="https://eiti.org/fr" TargetMode="External"/><Relationship Id="rId12" Type="http://schemas.openxmlformats.org/officeDocument/2006/relationships/drawing" Target="../drawings/drawing1.xm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hyperlink" Target="mailto:data@eiti.org" TargetMode="External"/><Relationship Id="rId11" Type="http://schemas.openxmlformats.org/officeDocument/2006/relationships/printerSettings" Target="../printerSettings/printerSettings1.bin"/><Relationship Id="rId5" Type="http://schemas.openxmlformats.org/officeDocument/2006/relationships/hyperlink" Target="https://eiti.org/fr/donnees" TargetMode="External"/><Relationship Id="rId10" Type="http://schemas.openxmlformats.org/officeDocument/2006/relationships/hyperlink" Target="mailto:data@eiti.org" TargetMode="External"/><Relationship Id="rId4" Type="http://schemas.openxmlformats.org/officeDocument/2006/relationships/hyperlink" Target="mailto:data@eiti.org" TargetMode="External"/><Relationship Id="rId9" Type="http://schemas.openxmlformats.org/officeDocument/2006/relationships/hyperlink" Target="https://eiti.org/fr/document/modele-donnees-resumees-iti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eiti.org/fr/document/modele-donnees-resumees-itie" TargetMode="External"/><Relationship Id="rId13" Type="http://schemas.openxmlformats.org/officeDocument/2006/relationships/hyperlink" Target="mailto:Ghazi.Khiari@bdo-ifi.com" TargetMode="External"/><Relationship Id="rId3" Type="http://schemas.openxmlformats.org/officeDocument/2006/relationships/hyperlink" Target="mailto:data@eiti.org" TargetMode="External"/><Relationship Id="rId7" Type="http://schemas.openxmlformats.org/officeDocument/2006/relationships/hyperlink" Target="https://eiti.org/fr/pays" TargetMode="External"/><Relationship Id="rId12" Type="http://schemas.openxmlformats.org/officeDocument/2006/relationships/hyperlink" Target="https://eiti.org/sites/default/files/documents/politique_donnees_ouvertes_decembre_2016.pdf" TargetMode="External"/><Relationship Id="rId2" Type="http://schemas.openxmlformats.org/officeDocument/2006/relationships/hyperlink" Target="mailto:data@eiti.org" TargetMode="External"/><Relationship Id="rId16" Type="http://schemas.openxmlformats.org/officeDocument/2006/relationships/drawing" Target="../drawings/drawing2.xml"/><Relationship Id="rId1" Type="http://schemas.openxmlformats.org/officeDocument/2006/relationships/hyperlink" Target="mailto:data@eiti.org" TargetMode="External"/><Relationship Id="rId6" Type="http://schemas.openxmlformats.org/officeDocument/2006/relationships/hyperlink" Target="https://eiti.org/fr" TargetMode="External"/><Relationship Id="rId11" Type="http://schemas.openxmlformats.org/officeDocument/2006/relationships/hyperlink" Target="https://eiti.org/fr/document/norme-itie-2019" TargetMode="External"/><Relationship Id="rId5" Type="http://schemas.openxmlformats.org/officeDocument/2006/relationships/hyperlink" Target="mailto:data@eiti.org" TargetMode="External"/><Relationship Id="rId15" Type="http://schemas.openxmlformats.org/officeDocument/2006/relationships/printerSettings" Target="../printerSettings/printerSettings2.bin"/><Relationship Id="rId10" Type="http://schemas.openxmlformats.org/officeDocument/2006/relationships/hyperlink" Target="https://eiti.org/fr/document/norme-itie-2016" TargetMode="External"/><Relationship Id="rId4" Type="http://schemas.openxmlformats.org/officeDocument/2006/relationships/hyperlink" Target="mailto:data@eiti.org" TargetMode="External"/><Relationship Id="rId9" Type="http://schemas.openxmlformats.org/officeDocument/2006/relationships/hyperlink" Target="https://fr.wikipedia.org/wiki/ISO_4217" TargetMode="External"/><Relationship Id="rId14" Type="http://schemas.openxmlformats.org/officeDocument/2006/relationships/hyperlink" Target="https://eiti.org/document/2018-togo-eiti-report"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eiti.org/fr/document/norme-itie-2016" TargetMode="External"/><Relationship Id="rId18" Type="http://schemas.openxmlformats.org/officeDocument/2006/relationships/hyperlink" Target="https://eiti.org/fr/document/norme-itie-2016" TargetMode="External"/><Relationship Id="rId26" Type="http://schemas.openxmlformats.org/officeDocument/2006/relationships/hyperlink" Target="https://eiti.org/fr/document/norme-itie-2016" TargetMode="External"/><Relationship Id="rId39" Type="http://schemas.openxmlformats.org/officeDocument/2006/relationships/drawing" Target="../drawings/drawing3.xml"/><Relationship Id="rId21" Type="http://schemas.openxmlformats.org/officeDocument/2006/relationships/hyperlink" Target="mailto:data@eiti.org" TargetMode="External"/><Relationship Id="rId34" Type="http://schemas.openxmlformats.org/officeDocument/2006/relationships/hyperlink" Target="https://eiti.org/fr/document/norme-itie-2016" TargetMode="External"/><Relationship Id="rId7" Type="http://schemas.openxmlformats.org/officeDocument/2006/relationships/hyperlink" Target="https://eiti.org/fr/document/norme-itie-2016" TargetMode="External"/><Relationship Id="rId12" Type="http://schemas.openxmlformats.org/officeDocument/2006/relationships/hyperlink" Target="https://eiti.org/fr/document/norme-itie-2016" TargetMode="External"/><Relationship Id="rId17" Type="http://schemas.openxmlformats.org/officeDocument/2006/relationships/hyperlink" Target="https://eiti.org/fr/document/norme-itie-2016" TargetMode="External"/><Relationship Id="rId25" Type="http://schemas.openxmlformats.org/officeDocument/2006/relationships/hyperlink" Target="https://eiti.org/fr/document/modele-donnees-resumees-itie" TargetMode="External"/><Relationship Id="rId33" Type="http://schemas.openxmlformats.org/officeDocument/2006/relationships/hyperlink" Target="http://www.wcoomd.org/fr/topics/nomenclature/instrument-and-tools/hs-nomenclature-2017-edition/hs-nomenclature-2017-edition.aspx" TargetMode="External"/><Relationship Id="rId38" Type="http://schemas.openxmlformats.org/officeDocument/2006/relationships/printerSettings" Target="../printerSettings/printerSettings3.bin"/><Relationship Id="rId2" Type="http://schemas.openxmlformats.org/officeDocument/2006/relationships/hyperlink" Target="https://eiti.org/fr/document/norme-itie-2016" TargetMode="External"/><Relationship Id="rId16" Type="http://schemas.openxmlformats.org/officeDocument/2006/relationships/hyperlink" Target="https://eiti.org/fr/document/norme-itie-2016" TargetMode="External"/><Relationship Id="rId20" Type="http://schemas.openxmlformats.org/officeDocument/2006/relationships/hyperlink" Target="mailto:data@eiti.org" TargetMode="External"/><Relationship Id="rId29" Type="http://schemas.openxmlformats.org/officeDocument/2006/relationships/hyperlink" Target="https://eiti.org/fr/document/exigences-norme-itie-2016" TargetMode="External"/><Relationship Id="rId1" Type="http://schemas.openxmlformats.org/officeDocument/2006/relationships/hyperlink" Target="https://eiti.org/fr/document/norme-itie-2016" TargetMode="External"/><Relationship Id="rId6" Type="http://schemas.openxmlformats.org/officeDocument/2006/relationships/hyperlink" Target="https://eiti.org/fr/document/norme-itie-2016" TargetMode="External"/><Relationship Id="rId11" Type="http://schemas.openxmlformats.org/officeDocument/2006/relationships/hyperlink" Target="https://eiti.org/fr/document/norme-itie-2016" TargetMode="External"/><Relationship Id="rId24" Type="http://schemas.openxmlformats.org/officeDocument/2006/relationships/hyperlink" Target="https://eiti.org/fr/pays" TargetMode="External"/><Relationship Id="rId32" Type="http://schemas.openxmlformats.org/officeDocument/2006/relationships/hyperlink" Target="https://eiti.org/fr/document/norme-itie-2016" TargetMode="External"/><Relationship Id="rId37" Type="http://schemas.openxmlformats.org/officeDocument/2006/relationships/hyperlink" Target="https://www.bceao.int/sites/default/files/201912/Balance%20des%20paiements%20et%20position%20ext%C3%A9rieure%20globale%20-%20Togo%202018.pdf" TargetMode="External"/><Relationship Id="rId5" Type="http://schemas.openxmlformats.org/officeDocument/2006/relationships/hyperlink" Target="https://eiti.org/fr/document/norme-itie-2016" TargetMode="External"/><Relationship Id="rId15" Type="http://schemas.openxmlformats.org/officeDocument/2006/relationships/hyperlink" Target="https://eiti.org/fr/document/norme-itie-2016" TargetMode="External"/><Relationship Id="rId23" Type="http://schemas.openxmlformats.org/officeDocument/2006/relationships/hyperlink" Target="mailto:data@eiti.org" TargetMode="External"/><Relationship Id="rId28" Type="http://schemas.openxmlformats.org/officeDocument/2006/relationships/hyperlink" Target="https://eiti.org/fr" TargetMode="External"/><Relationship Id="rId36" Type="http://schemas.openxmlformats.org/officeDocument/2006/relationships/hyperlink" Target="https://unstats.un.org/unsd/nationalaccount/sna2008.asp" TargetMode="External"/><Relationship Id="rId10" Type="http://schemas.openxmlformats.org/officeDocument/2006/relationships/hyperlink" Target="https://eiti.org/fr/document/norme-itie-2016" TargetMode="External"/><Relationship Id="rId19" Type="http://schemas.openxmlformats.org/officeDocument/2006/relationships/hyperlink" Target="mailto:data@eiti.org" TargetMode="External"/><Relationship Id="rId31" Type="http://schemas.openxmlformats.org/officeDocument/2006/relationships/hyperlink" Target="https://tde.tg/" TargetMode="External"/><Relationship Id="rId4" Type="http://schemas.openxmlformats.org/officeDocument/2006/relationships/hyperlink" Target="https://eiti.org/fr/document/norme-itie-2016" TargetMode="External"/><Relationship Id="rId9" Type="http://schemas.openxmlformats.org/officeDocument/2006/relationships/hyperlink" Target="https://eiti.org/fr/document/norme-itie-2016" TargetMode="External"/><Relationship Id="rId14" Type="http://schemas.openxmlformats.org/officeDocument/2006/relationships/hyperlink" Target="https://eiti.org/fr/document/norme-itie-2016" TargetMode="External"/><Relationship Id="rId22" Type="http://schemas.openxmlformats.org/officeDocument/2006/relationships/hyperlink" Target="mailto:data@eiti.org" TargetMode="External"/><Relationship Id="rId27" Type="http://schemas.openxmlformats.org/officeDocument/2006/relationships/hyperlink" Target="https://eiti.org/fr/document/norme-itie-2016" TargetMode="External"/><Relationship Id="rId30" Type="http://schemas.openxmlformats.org/officeDocument/2006/relationships/hyperlink" Target="http://www.pdgm.tg/index.php?option=com_docman&amp;view=list&amp;slug=permis-de-recherche&amp;Itemid=752&amp;layout=default" TargetMode="External"/><Relationship Id="rId35" Type="http://schemas.openxmlformats.org/officeDocument/2006/relationships/hyperlink" Target="https://eiti.org/fr/document/norme-itie-2016" TargetMode="External"/><Relationship Id="rId8" Type="http://schemas.openxmlformats.org/officeDocument/2006/relationships/hyperlink" Target="https://eiti.org/fr/document/norme-itie-2016" TargetMode="External"/><Relationship Id="rId3" Type="http://schemas.openxmlformats.org/officeDocument/2006/relationships/hyperlink" Target="https://eiti.org/fr/document/norme-itie-2016"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ristal-togo.com/" TargetMode="External"/><Relationship Id="rId13" Type="http://schemas.openxmlformats.org/officeDocument/2006/relationships/drawing" Target="../drawings/drawing4.xml"/><Relationship Id="rId3" Type="http://schemas.openxmlformats.org/officeDocument/2006/relationships/hyperlink" Target="https://midnightsun-grp.com/" TargetMode="External"/><Relationship Id="rId7" Type="http://schemas.openxmlformats.org/officeDocument/2006/relationships/hyperlink" Target="https://www.voltictogo.com/voltic/index.php" TargetMode="External"/><Relationship Id="rId12" Type="http://schemas.openxmlformats.org/officeDocument/2006/relationships/printerSettings" Target="../printerSettings/printerSettings4.bin"/><Relationship Id="rId2" Type="http://schemas.openxmlformats.org/officeDocument/2006/relationships/hyperlink" Target="http://www.pomartogo.com/" TargetMode="External"/><Relationship Id="rId16" Type="http://schemas.openxmlformats.org/officeDocument/2006/relationships/table" Target="../tables/table3.xml"/><Relationship Id="rId1" Type="http://schemas.openxmlformats.org/officeDocument/2006/relationships/hyperlink" Target="mailto:data@eiti.org" TargetMode="External"/><Relationship Id="rId6" Type="http://schemas.openxmlformats.org/officeDocument/2006/relationships/hyperlink" Target="https://tde.tg/" TargetMode="External"/><Relationship Id="rId11" Type="http://schemas.openxmlformats.org/officeDocument/2006/relationships/hyperlink" Target="https://eiti.org/fr/document/modele-donnees-resumees-itie" TargetMode="External"/><Relationship Id="rId5" Type="http://schemas.openxmlformats.org/officeDocument/2006/relationships/hyperlink" Target="https://www.colas.com/fr/engagement-responsable/mecenat/colas-life/en-route-pour-ecole/mission-togo" TargetMode="External"/><Relationship Id="rId15" Type="http://schemas.openxmlformats.org/officeDocument/2006/relationships/table" Target="../tables/table2.xml"/><Relationship Id="rId10" Type="http://schemas.openxmlformats.org/officeDocument/2006/relationships/hyperlink" Target="https://eiti.org/fr/pays" TargetMode="External"/><Relationship Id="rId4" Type="http://schemas.openxmlformats.org/officeDocument/2006/relationships/hyperlink" Target="http://ebomaf.com/" TargetMode="External"/><Relationship Id="rId9" Type="http://schemas.openxmlformats.org/officeDocument/2006/relationships/hyperlink" Target="mailto:data@eiti.org" TargetMode="External"/><Relationship Id="rId1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hyperlink" Target="https://eiti.org/fr/document/exigences-norme-itie-2016" TargetMode="External"/><Relationship Id="rId13" Type="http://schemas.openxmlformats.org/officeDocument/2006/relationships/table" Target="../tables/table4.xml"/><Relationship Id="rId3" Type="http://schemas.openxmlformats.org/officeDocument/2006/relationships/hyperlink" Target="https://eiti.org/document/standard" TargetMode="External"/><Relationship Id="rId7" Type="http://schemas.openxmlformats.org/officeDocument/2006/relationships/hyperlink" Target="mailto:data@eiti.org" TargetMode="External"/><Relationship Id="rId12" Type="http://schemas.openxmlformats.org/officeDocument/2006/relationships/drawing" Target="../drawings/drawing5.xm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pays" TargetMode="External"/><Relationship Id="rId11" Type="http://schemas.openxmlformats.org/officeDocument/2006/relationships/printerSettings" Target="../printerSettings/printerSettings5.bin"/><Relationship Id="rId5" Type="http://schemas.openxmlformats.org/officeDocument/2006/relationships/hyperlink" Target="https://eiti.org/fr/document/modele-donnees-resumees-itie" TargetMode="External"/><Relationship Id="rId10" Type="http://schemas.openxmlformats.org/officeDocument/2006/relationships/hyperlink" Target="https://www.imf.org/external/np/sta/gfsm/" TargetMode="External"/><Relationship Id="rId4" Type="http://schemas.openxmlformats.org/officeDocument/2006/relationships/hyperlink" Target="https://eiti.org/fr/document/norme-itie-2016" TargetMode="External"/><Relationship Id="rId9" Type="http://schemas.openxmlformats.org/officeDocument/2006/relationships/hyperlink" Target="https://eiti.org/fr/document/modele-donnees-resumees-itie" TargetMode="External"/></Relationships>
</file>

<file path=xl/worksheets/_rels/sheet6.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hyperlink" Target="https://eiti.org/fr/document/modele-donnees-resumees-itie" TargetMode="External"/><Relationship Id="rId7" Type="http://schemas.openxmlformats.org/officeDocument/2006/relationships/printerSettings" Target="../printerSettings/printerSettings6.bin"/><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document/exigences-norme-itie-2016" TargetMode="External"/><Relationship Id="rId5" Type="http://schemas.openxmlformats.org/officeDocument/2006/relationships/hyperlink" Target="mailto:data@eiti.org" TargetMode="External"/><Relationship Id="rId4" Type="http://schemas.openxmlformats.org/officeDocument/2006/relationships/hyperlink" Target="https://eiti.org/fr/pays"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122"/>
  <sheetViews>
    <sheetView showGridLines="0" topLeftCell="A20" zoomScale="70" zoomScaleNormal="70" workbookViewId="0">
      <selection activeCell="O23" sqref="O23"/>
    </sheetView>
  </sheetViews>
  <sheetFormatPr baseColWidth="10" defaultColWidth="4" defaultRowHeight="24" customHeight="1" x14ac:dyDescent="0.25"/>
  <cols>
    <col min="1" max="1" width="4" style="17"/>
    <col min="2" max="2" width="4" style="17" hidden="1" customWidth="1"/>
    <col min="3" max="3" width="76.5703125" style="17" customWidth="1"/>
    <col min="4" max="4" width="2.85546875" style="17" customWidth="1"/>
    <col min="5" max="5" width="61.7109375" style="17" customWidth="1"/>
    <col min="6" max="6" width="10.7109375" style="17" customWidth="1"/>
    <col min="7" max="7" width="50.5703125" style="17" customWidth="1"/>
    <col min="8" max="14" width="4" style="17"/>
    <col min="15" max="15" width="42" style="17" bestFit="1" customWidth="1"/>
    <col min="16" max="16384" width="4" style="17"/>
  </cols>
  <sheetData>
    <row r="1" spans="2:14" ht="15.75" customHeight="1" x14ac:dyDescent="0.25"/>
    <row r="2" spans="2:14" ht="16.5" x14ac:dyDescent="0.25">
      <c r="C2" s="18"/>
      <c r="E2" s="18"/>
    </row>
    <row r="3" spans="2:14" ht="16.5" x14ac:dyDescent="0.25">
      <c r="B3" s="18"/>
      <c r="C3" s="18"/>
      <c r="E3" s="19"/>
      <c r="G3" s="19"/>
      <c r="H3" s="18"/>
    </row>
    <row r="4" spans="2:14" ht="16.5" x14ac:dyDescent="0.25">
      <c r="B4" s="18"/>
      <c r="C4" s="18"/>
      <c r="E4" s="19" t="s">
        <v>2131</v>
      </c>
      <c r="F4" s="230"/>
      <c r="G4" s="231" t="s">
        <v>2132</v>
      </c>
      <c r="H4" s="18"/>
    </row>
    <row r="5" spans="2:14" ht="16.5" x14ac:dyDescent="0.25">
      <c r="B5" s="18"/>
      <c r="H5" s="18"/>
    </row>
    <row r="6" spans="2:14" ht="27" customHeight="1" x14ac:dyDescent="0.25">
      <c r="B6" s="18"/>
      <c r="H6" s="18"/>
    </row>
    <row r="7" spans="2:14" ht="0.6" customHeight="1" x14ac:dyDescent="0.25">
      <c r="B7" s="18"/>
      <c r="H7" s="18"/>
    </row>
    <row r="8" spans="2:14" ht="20.100000000000001" customHeight="1" x14ac:dyDescent="0.25">
      <c r="B8" s="18"/>
      <c r="H8" s="18"/>
    </row>
    <row r="9" spans="2:14" ht="16.5" x14ac:dyDescent="0.25">
      <c r="B9" s="18"/>
      <c r="C9" s="20"/>
      <c r="D9" s="21"/>
      <c r="E9" s="21"/>
      <c r="F9" s="22"/>
      <c r="G9" s="22"/>
      <c r="H9" s="18"/>
      <c r="I9" s="18"/>
      <c r="J9" s="18"/>
      <c r="K9" s="18"/>
      <c r="L9" s="18"/>
      <c r="M9" s="18"/>
      <c r="N9" s="18"/>
    </row>
    <row r="10" spans="2:14" x14ac:dyDescent="0.25">
      <c r="B10" s="18"/>
      <c r="C10" s="23" t="s">
        <v>2133</v>
      </c>
      <c r="D10" s="24"/>
      <c r="E10" s="24"/>
      <c r="F10" s="22"/>
      <c r="G10" s="22"/>
      <c r="H10" s="18"/>
      <c r="I10" s="18"/>
      <c r="J10" s="18"/>
      <c r="K10" s="18"/>
      <c r="L10" s="18"/>
      <c r="M10" s="18"/>
      <c r="N10" s="18"/>
    </row>
    <row r="11" spans="2:14" ht="16.5" x14ac:dyDescent="0.25">
      <c r="B11" s="18"/>
      <c r="C11" s="25" t="s">
        <v>2364</v>
      </c>
      <c r="D11" s="26"/>
      <c r="E11" s="26"/>
      <c r="F11" s="22"/>
      <c r="G11" s="22"/>
      <c r="H11" s="18"/>
      <c r="I11" s="18"/>
      <c r="J11" s="18"/>
      <c r="K11" s="18"/>
      <c r="L11" s="18"/>
      <c r="M11" s="18"/>
      <c r="N11" s="18"/>
    </row>
    <row r="12" spans="2:14" ht="16.5" x14ac:dyDescent="0.25">
      <c r="B12" s="18"/>
      <c r="C12" s="20"/>
      <c r="D12" s="21"/>
      <c r="E12" s="21"/>
      <c r="F12" s="22"/>
      <c r="G12" s="22"/>
      <c r="H12" s="18"/>
      <c r="I12" s="18"/>
      <c r="J12" s="18"/>
      <c r="K12" s="18"/>
      <c r="L12" s="18"/>
      <c r="M12" s="18"/>
      <c r="N12" s="18"/>
    </row>
    <row r="13" spans="2:14" ht="16.5" x14ac:dyDescent="0.25">
      <c r="B13" s="18"/>
      <c r="C13" s="27" t="s">
        <v>2521</v>
      </c>
      <c r="D13" s="21"/>
      <c r="E13" s="21"/>
      <c r="F13" s="22"/>
      <c r="G13" s="22"/>
      <c r="H13" s="18"/>
      <c r="I13" s="18"/>
      <c r="J13" s="18"/>
      <c r="K13" s="18"/>
      <c r="L13" s="18"/>
      <c r="M13" s="18"/>
      <c r="N13" s="18"/>
    </row>
    <row r="14" spans="2:14" ht="16.5" x14ac:dyDescent="0.25">
      <c r="B14" s="18"/>
      <c r="C14" s="362" t="s">
        <v>2134</v>
      </c>
      <c r="D14" s="362"/>
      <c r="E14" s="362"/>
      <c r="F14" s="22"/>
      <c r="G14" s="22"/>
      <c r="H14" s="18"/>
      <c r="I14" s="18"/>
      <c r="J14" s="18"/>
      <c r="K14" s="18"/>
      <c r="L14" s="18"/>
      <c r="M14" s="18"/>
      <c r="N14" s="18"/>
    </row>
    <row r="15" spans="2:14" ht="16.5" x14ac:dyDescent="0.25">
      <c r="B15" s="18"/>
      <c r="C15" s="28"/>
      <c r="D15" s="28"/>
      <c r="E15" s="28"/>
      <c r="F15" s="22"/>
      <c r="G15" s="22"/>
      <c r="H15" s="18"/>
      <c r="I15" s="18"/>
      <c r="J15" s="18"/>
      <c r="K15" s="18"/>
      <c r="L15" s="18"/>
      <c r="M15" s="18"/>
      <c r="N15" s="18"/>
    </row>
    <row r="16" spans="2:14" ht="16.5" x14ac:dyDescent="0.25">
      <c r="B16" s="18"/>
      <c r="C16" s="29" t="s">
        <v>2135</v>
      </c>
      <c r="D16" s="30"/>
      <c r="E16" s="30"/>
      <c r="F16" s="22"/>
      <c r="G16" s="22"/>
      <c r="H16" s="18"/>
      <c r="I16" s="18"/>
      <c r="J16" s="18"/>
      <c r="K16" s="18"/>
      <c r="L16" s="18"/>
      <c r="M16" s="18"/>
      <c r="N16" s="18"/>
    </row>
    <row r="17" spans="2:14" ht="16.5" x14ac:dyDescent="0.25">
      <c r="B17" s="18"/>
      <c r="C17" s="31" t="s">
        <v>2136</v>
      </c>
      <c r="D17" s="30"/>
      <c r="E17" s="30"/>
      <c r="F17" s="22"/>
      <c r="G17" s="22"/>
      <c r="H17" s="18"/>
      <c r="I17" s="18"/>
      <c r="J17" s="18"/>
      <c r="K17" s="18"/>
      <c r="L17" s="18"/>
      <c r="M17" s="18"/>
      <c r="N17" s="18"/>
    </row>
    <row r="18" spans="2:14" ht="16.5" x14ac:dyDescent="0.25">
      <c r="B18" s="18"/>
      <c r="C18" s="31" t="s">
        <v>2137</v>
      </c>
      <c r="D18" s="30"/>
      <c r="E18" s="30"/>
      <c r="F18" s="22"/>
      <c r="G18" s="22"/>
      <c r="H18" s="18"/>
      <c r="I18" s="18"/>
      <c r="J18" s="18"/>
      <c r="K18" s="18"/>
      <c r="L18" s="18"/>
      <c r="M18" s="18"/>
      <c r="N18" s="18"/>
    </row>
    <row r="19" spans="2:14" ht="16.5" x14ac:dyDescent="0.25">
      <c r="B19" s="18"/>
      <c r="C19" s="370" t="s">
        <v>2138</v>
      </c>
      <c r="D19" s="370"/>
      <c r="E19" s="370"/>
      <c r="F19" s="22"/>
      <c r="G19" s="22"/>
      <c r="H19" s="18"/>
      <c r="I19" s="18"/>
      <c r="J19" s="18"/>
      <c r="K19" s="18"/>
      <c r="L19" s="18"/>
      <c r="M19" s="18"/>
      <c r="N19" s="18"/>
    </row>
    <row r="20" spans="2:14" ht="32.1" customHeight="1" x14ac:dyDescent="0.25">
      <c r="B20" s="18"/>
      <c r="C20" s="361" t="s">
        <v>2139</v>
      </c>
      <c r="D20" s="361"/>
      <c r="E20" s="361"/>
      <c r="F20" s="22"/>
      <c r="G20" s="22"/>
      <c r="H20" s="18"/>
      <c r="I20" s="18"/>
      <c r="J20" s="18"/>
      <c r="K20" s="18"/>
      <c r="L20" s="18"/>
      <c r="M20" s="18"/>
      <c r="N20" s="18"/>
    </row>
    <row r="21" spans="2:14" ht="16.5" x14ac:dyDescent="0.25">
      <c r="B21" s="18"/>
      <c r="C21" s="30"/>
      <c r="D21" s="30"/>
      <c r="E21" s="30"/>
      <c r="F21" s="22"/>
      <c r="G21" s="22"/>
      <c r="H21" s="18"/>
      <c r="I21" s="18"/>
      <c r="J21" s="18"/>
      <c r="K21" s="18"/>
      <c r="L21" s="18"/>
      <c r="M21" s="18"/>
      <c r="N21" s="18"/>
    </row>
    <row r="22" spans="2:14" ht="16.5" x14ac:dyDescent="0.25">
      <c r="B22" s="18"/>
      <c r="C22" s="32" t="s">
        <v>2140</v>
      </c>
      <c r="D22" s="33"/>
      <c r="E22" s="33"/>
      <c r="F22" s="22"/>
      <c r="G22" s="22"/>
      <c r="H22" s="18"/>
      <c r="I22" s="18"/>
      <c r="J22" s="18"/>
      <c r="K22" s="18"/>
      <c r="L22" s="18"/>
      <c r="M22" s="18"/>
      <c r="N22" s="18"/>
    </row>
    <row r="23" spans="2:14" ht="16.5" x14ac:dyDescent="0.25">
      <c r="B23" s="18"/>
      <c r="C23" s="33"/>
      <c r="D23" s="33"/>
      <c r="E23" s="33"/>
      <c r="F23" s="22"/>
      <c r="G23" s="22"/>
      <c r="H23" s="18"/>
      <c r="I23" s="18"/>
      <c r="J23" s="18"/>
      <c r="K23" s="18"/>
      <c r="L23" s="18"/>
      <c r="M23" s="18"/>
      <c r="N23" s="18"/>
    </row>
    <row r="24" spans="2:14" ht="16.5" x14ac:dyDescent="0.25">
      <c r="B24" s="18"/>
      <c r="C24" s="34"/>
      <c r="D24" s="24"/>
      <c r="E24" s="24"/>
      <c r="F24" s="22"/>
      <c r="G24" s="22"/>
      <c r="H24" s="18"/>
      <c r="I24" s="18"/>
      <c r="J24" s="18"/>
      <c r="K24" s="18"/>
      <c r="L24" s="18"/>
      <c r="M24" s="18"/>
      <c r="N24" s="18"/>
    </row>
    <row r="25" spans="2:14" ht="16.5" x14ac:dyDescent="0.25">
      <c r="B25" s="18"/>
      <c r="C25" s="35" t="s">
        <v>2141</v>
      </c>
      <c r="D25" s="24"/>
      <c r="E25" s="24"/>
      <c r="F25" s="22"/>
      <c r="G25" s="22"/>
      <c r="H25" s="18"/>
      <c r="I25" s="18"/>
      <c r="J25" s="18"/>
      <c r="K25" s="18"/>
      <c r="L25" s="18"/>
      <c r="M25" s="18"/>
      <c r="N25" s="18"/>
    </row>
    <row r="26" spans="2:14" ht="16.5" x14ac:dyDescent="0.25">
      <c r="B26" s="18"/>
      <c r="C26" s="36"/>
      <c r="D26" s="24"/>
      <c r="E26" s="24"/>
      <c r="F26" s="22"/>
      <c r="G26" s="22"/>
      <c r="H26" s="18"/>
      <c r="I26" s="18"/>
      <c r="J26" s="18"/>
      <c r="K26" s="18"/>
      <c r="L26" s="18"/>
      <c r="M26" s="18"/>
      <c r="N26" s="18"/>
    </row>
    <row r="27" spans="2:14" ht="16.5" x14ac:dyDescent="0.25">
      <c r="B27" s="18"/>
      <c r="C27" s="37" t="s">
        <v>2142</v>
      </c>
      <c r="D27" s="24"/>
      <c r="E27" s="24"/>
      <c r="F27" s="22"/>
      <c r="G27" s="22"/>
      <c r="H27" s="18"/>
      <c r="I27" s="18"/>
      <c r="J27" s="18"/>
      <c r="K27" s="18"/>
      <c r="L27" s="18"/>
      <c r="M27" s="18"/>
      <c r="N27" s="18"/>
    </row>
    <row r="28" spans="2:14" ht="16.5" x14ac:dyDescent="0.25">
      <c r="B28" s="18"/>
      <c r="C28" s="37" t="s">
        <v>2143</v>
      </c>
      <c r="D28" s="24"/>
      <c r="E28" s="24"/>
      <c r="F28" s="22"/>
      <c r="G28" s="22"/>
      <c r="H28" s="18"/>
      <c r="I28" s="18"/>
      <c r="J28" s="18"/>
      <c r="K28" s="18"/>
      <c r="L28" s="18"/>
      <c r="M28" s="18"/>
      <c r="N28" s="18"/>
    </row>
    <row r="29" spans="2:14" ht="16.5" x14ac:dyDescent="0.25">
      <c r="B29" s="18"/>
      <c r="C29" s="37" t="s">
        <v>2144</v>
      </c>
      <c r="D29" s="24"/>
      <c r="E29" s="24"/>
      <c r="F29" s="22"/>
      <c r="G29" s="22"/>
      <c r="H29" s="18"/>
      <c r="I29" s="18"/>
      <c r="J29" s="18"/>
      <c r="K29" s="18"/>
      <c r="L29" s="18"/>
      <c r="M29" s="18"/>
      <c r="N29" s="18"/>
    </row>
    <row r="30" spans="2:14" ht="16.5" x14ac:dyDescent="0.25">
      <c r="B30" s="18"/>
      <c r="C30" s="37" t="s">
        <v>2145</v>
      </c>
      <c r="D30" s="24"/>
      <c r="E30" s="24"/>
      <c r="F30" s="22"/>
      <c r="G30" s="22"/>
      <c r="H30" s="18"/>
      <c r="I30" s="18"/>
      <c r="J30" s="18"/>
      <c r="K30" s="18"/>
      <c r="L30" s="18"/>
      <c r="M30" s="18"/>
      <c r="N30" s="18"/>
    </row>
    <row r="31" spans="2:14" ht="16.5" x14ac:dyDescent="0.25">
      <c r="B31" s="18"/>
      <c r="C31" s="37" t="s">
        <v>2146</v>
      </c>
      <c r="D31" s="24"/>
      <c r="E31" s="24"/>
      <c r="F31" s="22"/>
      <c r="G31" s="22"/>
      <c r="H31" s="18"/>
      <c r="I31" s="18"/>
      <c r="J31" s="18"/>
      <c r="K31" s="18"/>
      <c r="L31" s="18"/>
      <c r="M31" s="18"/>
      <c r="N31" s="18"/>
    </row>
    <row r="32" spans="2:14" ht="16.5" x14ac:dyDescent="0.25">
      <c r="B32" s="18"/>
      <c r="C32" s="34"/>
      <c r="D32" s="34"/>
      <c r="E32" s="34"/>
      <c r="F32" s="22"/>
      <c r="G32" s="22"/>
      <c r="H32" s="18"/>
      <c r="I32" s="18"/>
      <c r="J32" s="18"/>
      <c r="K32" s="18"/>
      <c r="L32" s="18"/>
      <c r="M32" s="18"/>
      <c r="N32" s="18"/>
    </row>
    <row r="33" spans="2:14" ht="16.5" x14ac:dyDescent="0.3">
      <c r="B33" s="18"/>
      <c r="C33" s="363" t="s">
        <v>2061</v>
      </c>
      <c r="D33" s="363"/>
      <c r="E33" s="38" t="s">
        <v>2102</v>
      </c>
      <c r="F33" s="22"/>
      <c r="G33" s="22"/>
      <c r="H33" s="18"/>
      <c r="I33" s="18"/>
      <c r="J33" s="18"/>
      <c r="K33" s="18"/>
      <c r="L33" s="18"/>
      <c r="M33" s="18"/>
      <c r="N33" s="18"/>
    </row>
    <row r="34" spans="2:14" s="42" customFormat="1" ht="16.5" x14ac:dyDescent="0.3">
      <c r="B34" s="39"/>
      <c r="C34" s="40"/>
      <c r="D34" s="40"/>
      <c r="E34" s="41"/>
      <c r="F34" s="39"/>
      <c r="G34" s="39"/>
      <c r="H34" s="39"/>
      <c r="I34" s="39"/>
      <c r="J34" s="39"/>
      <c r="K34" s="39"/>
      <c r="L34" s="39"/>
      <c r="M34" s="39"/>
      <c r="N34" s="39"/>
    </row>
    <row r="35" spans="2:14" s="44" customFormat="1" ht="33" x14ac:dyDescent="0.25">
      <c r="B35" s="43"/>
      <c r="C35" s="232" t="s">
        <v>2365</v>
      </c>
      <c r="E35" s="45" t="s">
        <v>2147</v>
      </c>
      <c r="G35" s="46" t="s">
        <v>2148</v>
      </c>
      <c r="H35" s="43"/>
    </row>
    <row r="36" spans="2:14" s="42" customFormat="1" ht="16.5" x14ac:dyDescent="0.25">
      <c r="B36" s="39"/>
      <c r="C36" s="47"/>
      <c r="E36" s="47"/>
      <c r="G36" s="47"/>
      <c r="H36" s="39"/>
    </row>
    <row r="37" spans="2:14" ht="16.5" x14ac:dyDescent="0.3">
      <c r="B37" s="18"/>
      <c r="C37" s="29" t="s">
        <v>2062</v>
      </c>
      <c r="D37" s="34"/>
      <c r="E37" s="48"/>
      <c r="F37" s="22"/>
      <c r="G37" s="22"/>
      <c r="H37" s="18"/>
      <c r="I37" s="18"/>
      <c r="J37" s="18"/>
      <c r="K37" s="18"/>
      <c r="L37" s="18"/>
      <c r="M37" s="18"/>
      <c r="N37" s="18"/>
    </row>
    <row r="38" spans="2:14" ht="16.5" x14ac:dyDescent="0.3">
      <c r="B38" s="18"/>
      <c r="C38" s="49"/>
      <c r="D38" s="49"/>
      <c r="E38" s="50"/>
      <c r="F38" s="18"/>
      <c r="G38" s="18"/>
      <c r="H38" s="18"/>
      <c r="I38" s="18"/>
      <c r="J38" s="18"/>
      <c r="K38" s="18"/>
      <c r="L38" s="18"/>
      <c r="M38" s="18"/>
      <c r="N38" s="18"/>
    </row>
    <row r="40" spans="2:14" ht="15.6" customHeight="1" x14ac:dyDescent="0.25">
      <c r="B40" s="18"/>
      <c r="C40" s="51" t="s">
        <v>2149</v>
      </c>
      <c r="D40" s="52"/>
      <c r="E40" s="53" t="s">
        <v>2150</v>
      </c>
      <c r="F40" s="54"/>
      <c r="G40" s="55"/>
      <c r="H40" s="18"/>
    </row>
    <row r="41" spans="2:14" ht="43.5" customHeight="1" x14ac:dyDescent="0.25">
      <c r="B41" s="18"/>
      <c r="C41" s="56" t="s">
        <v>2151</v>
      </c>
      <c r="D41" s="52"/>
      <c r="E41" s="57" t="s">
        <v>2152</v>
      </c>
      <c r="F41" s="58"/>
      <c r="G41" s="59"/>
      <c r="H41" s="18"/>
    </row>
    <row r="42" spans="2:14" ht="45" customHeight="1" x14ac:dyDescent="0.25">
      <c r="B42" s="18"/>
      <c r="C42" s="56" t="s">
        <v>2153</v>
      </c>
      <c r="D42" s="52"/>
      <c r="E42" s="366" t="s">
        <v>2154</v>
      </c>
      <c r="F42" s="367"/>
      <c r="G42" s="59"/>
      <c r="H42" s="18"/>
    </row>
    <row r="43" spans="2:14" ht="30" customHeight="1" x14ac:dyDescent="0.25">
      <c r="B43" s="18"/>
      <c r="C43" s="56" t="s">
        <v>2155</v>
      </c>
      <c r="D43" s="52"/>
      <c r="E43" s="57" t="s">
        <v>2156</v>
      </c>
      <c r="F43" s="58"/>
      <c r="G43" s="59"/>
      <c r="H43" s="18"/>
    </row>
    <row r="44" spans="2:14" ht="48" customHeight="1" x14ac:dyDescent="0.25">
      <c r="B44" s="18"/>
      <c r="C44" s="60" t="s">
        <v>2157</v>
      </c>
      <c r="D44" s="52"/>
      <c r="E44" s="368" t="s">
        <v>2158</v>
      </c>
      <c r="F44" s="369"/>
      <c r="G44" s="61"/>
      <c r="H44" s="18"/>
    </row>
    <row r="45" spans="2:14" ht="9" customHeight="1" x14ac:dyDescent="0.25">
      <c r="B45" s="18"/>
      <c r="H45" s="18"/>
    </row>
    <row r="46" spans="2:14" ht="17.25" customHeight="1" thickBot="1" x14ac:dyDescent="0.35">
      <c r="B46" s="18"/>
      <c r="C46" s="364" t="s">
        <v>2159</v>
      </c>
      <c r="D46" s="364"/>
      <c r="E46" s="364"/>
      <c r="F46" s="364"/>
      <c r="G46" s="364"/>
      <c r="H46" s="18"/>
    </row>
    <row r="47" spans="2:14" ht="24" customHeight="1" thickBot="1" x14ac:dyDescent="0.35">
      <c r="B47" s="18"/>
      <c r="C47" s="365" t="s">
        <v>2160</v>
      </c>
      <c r="D47" s="365"/>
      <c r="E47" s="365"/>
      <c r="F47" s="365"/>
      <c r="G47" s="365"/>
      <c r="H47" s="18"/>
    </row>
    <row r="48" spans="2:14" ht="19.5" customHeight="1" thickBot="1" x14ac:dyDescent="0.35">
      <c r="C48" s="364" t="s">
        <v>2161</v>
      </c>
      <c r="D48" s="364"/>
      <c r="E48" s="364"/>
      <c r="F48" s="364"/>
      <c r="G48" s="364"/>
    </row>
    <row r="49" spans="2:15" ht="18.75" customHeight="1" thickBot="1" x14ac:dyDescent="0.35">
      <c r="C49" s="358" t="s">
        <v>2162</v>
      </c>
      <c r="D49" s="358"/>
      <c r="E49" s="358"/>
      <c r="F49" s="358"/>
      <c r="G49" s="358"/>
    </row>
    <row r="50" spans="2:15" ht="17.25" thickBot="1" x14ac:dyDescent="0.3">
      <c r="C50" s="62"/>
      <c r="D50" s="62"/>
      <c r="E50" s="62"/>
      <c r="F50" s="62"/>
      <c r="G50" s="63"/>
    </row>
    <row r="51" spans="2:15" ht="18.75" customHeight="1" x14ac:dyDescent="0.25">
      <c r="C51" s="359" t="s">
        <v>2163</v>
      </c>
      <c r="D51" s="359"/>
      <c r="E51" s="359"/>
      <c r="G51" s="18"/>
    </row>
    <row r="52" spans="2:15" ht="16.5" x14ac:dyDescent="0.25">
      <c r="C52" s="360" t="s">
        <v>2363</v>
      </c>
      <c r="D52" s="360"/>
      <c r="E52" s="360"/>
    </row>
    <row r="53" spans="2:15" ht="16.5" x14ac:dyDescent="0.25">
      <c r="B53" s="64" t="s">
        <v>2164</v>
      </c>
      <c r="C53" s="65"/>
      <c r="D53" s="64"/>
      <c r="E53" s="66"/>
      <c r="F53" s="64"/>
      <c r="G53" s="64"/>
      <c r="H53" s="18"/>
    </row>
    <row r="54" spans="2:15" ht="16.5" x14ac:dyDescent="0.25">
      <c r="B54" s="67"/>
      <c r="C54" s="67"/>
      <c r="D54" s="18"/>
      <c r="E54" s="68"/>
      <c r="F54" s="18"/>
      <c r="G54" s="68"/>
      <c r="H54" s="18"/>
    </row>
    <row r="55" spans="2:15" s="71" customFormat="1" ht="16.5" x14ac:dyDescent="0.25">
      <c r="B55" s="64" t="s">
        <v>2165</v>
      </c>
      <c r="C55" s="69"/>
      <c r="D55" s="64"/>
      <c r="E55" s="70"/>
      <c r="F55" s="64"/>
      <c r="G55" s="64"/>
      <c r="H55" s="64"/>
    </row>
    <row r="56" spans="2:15" s="71" customFormat="1" ht="16.5" x14ac:dyDescent="0.25">
      <c r="B56" s="64" t="s">
        <v>2165</v>
      </c>
      <c r="C56" s="69"/>
      <c r="D56" s="64"/>
      <c r="E56" s="70"/>
      <c r="F56" s="64"/>
      <c r="G56" s="64"/>
      <c r="H56" s="64"/>
    </row>
    <row r="57" spans="2:15" ht="15" customHeight="1" x14ac:dyDescent="0.25">
      <c r="B57" s="67"/>
      <c r="C57" s="67"/>
      <c r="D57" s="18"/>
      <c r="E57" s="68"/>
      <c r="F57" s="18"/>
      <c r="G57" s="68"/>
      <c r="H57" s="18"/>
    </row>
    <row r="58" spans="2:15" ht="16.5" x14ac:dyDescent="0.25">
      <c r="B58" s="64" t="s">
        <v>2166</v>
      </c>
      <c r="C58" s="72"/>
      <c r="D58" s="64"/>
      <c r="E58" s="66"/>
      <c r="F58" s="64"/>
      <c r="G58" s="64"/>
      <c r="H58" s="18"/>
      <c r="O58" s="71"/>
    </row>
    <row r="59" spans="2:15" s="71" customFormat="1" ht="16.5" x14ac:dyDescent="0.25">
      <c r="B59" s="64" t="s">
        <v>2166</v>
      </c>
      <c r="C59" s="69"/>
      <c r="D59" s="64"/>
      <c r="E59" s="66"/>
      <c r="F59" s="64"/>
      <c r="G59" s="64"/>
      <c r="H59" s="64"/>
    </row>
    <row r="60" spans="2:15" ht="16.5" x14ac:dyDescent="0.25">
      <c r="B60" s="64" t="s">
        <v>2166</v>
      </c>
      <c r="C60" s="69"/>
      <c r="D60" s="64"/>
      <c r="E60" s="70"/>
      <c r="F60" s="64"/>
      <c r="G60" s="64"/>
      <c r="H60" s="18"/>
    </row>
    <row r="61" spans="2:15" s="71" customFormat="1" ht="16.5" x14ac:dyDescent="0.25">
      <c r="B61" s="64" t="s">
        <v>2166</v>
      </c>
      <c r="C61" s="69"/>
      <c r="D61" s="64"/>
      <c r="E61" s="66"/>
      <c r="F61" s="64"/>
      <c r="G61" s="73"/>
      <c r="H61" s="64"/>
    </row>
    <row r="62" spans="2:15" ht="16.5" x14ac:dyDescent="0.25">
      <c r="B62" s="64" t="s">
        <v>2166</v>
      </c>
      <c r="C62" s="72"/>
      <c r="D62" s="64"/>
      <c r="E62" s="66"/>
      <c r="F62" s="64"/>
      <c r="G62" s="64"/>
      <c r="H62" s="18"/>
    </row>
    <row r="63" spans="2:15" ht="16.5" x14ac:dyDescent="0.25">
      <c r="B63" s="64" t="s">
        <v>2166</v>
      </c>
      <c r="C63" s="69"/>
      <c r="D63" s="64"/>
      <c r="E63" s="70"/>
      <c r="F63" s="64"/>
      <c r="G63" s="64"/>
      <c r="H63" s="18"/>
    </row>
    <row r="64" spans="2:15" s="71" customFormat="1" ht="16.5" x14ac:dyDescent="0.25">
      <c r="B64" s="64" t="s">
        <v>2166</v>
      </c>
      <c r="C64" s="69"/>
      <c r="D64" s="64"/>
      <c r="E64" s="66"/>
      <c r="F64" s="64"/>
      <c r="G64" s="73"/>
      <c r="H64" s="64"/>
    </row>
    <row r="65" spans="2:8" ht="16.5" x14ac:dyDescent="0.25">
      <c r="B65" s="64" t="s">
        <v>2166</v>
      </c>
      <c r="C65" s="72"/>
      <c r="D65" s="64"/>
      <c r="E65" s="66"/>
      <c r="F65" s="64"/>
      <c r="G65" s="64"/>
      <c r="H65" s="18"/>
    </row>
    <row r="66" spans="2:8" s="71" customFormat="1" ht="16.5" x14ac:dyDescent="0.25">
      <c r="B66" s="64" t="s">
        <v>2166</v>
      </c>
      <c r="C66" s="69"/>
      <c r="D66" s="64"/>
      <c r="E66" s="70"/>
      <c r="F66" s="64"/>
      <c r="G66" s="64"/>
      <c r="H66" s="64"/>
    </row>
    <row r="67" spans="2:8" s="71" customFormat="1" ht="16.5" x14ac:dyDescent="0.25">
      <c r="B67" s="64" t="s">
        <v>2166</v>
      </c>
      <c r="C67" s="69"/>
      <c r="D67" s="64"/>
      <c r="E67" s="66"/>
      <c r="F67" s="64"/>
      <c r="G67" s="73"/>
      <c r="H67" s="64"/>
    </row>
    <row r="68" spans="2:8" s="71" customFormat="1" ht="16.5" x14ac:dyDescent="0.25">
      <c r="B68" s="67"/>
      <c r="C68" s="67"/>
      <c r="D68" s="18"/>
      <c r="E68" s="68"/>
      <c r="F68" s="18"/>
      <c r="G68" s="68"/>
      <c r="H68" s="64"/>
    </row>
    <row r="69" spans="2:8" ht="16.5" x14ac:dyDescent="0.25">
      <c r="B69" s="64" t="s">
        <v>2167</v>
      </c>
      <c r="C69" s="65"/>
      <c r="D69" s="64"/>
      <c r="E69" s="66"/>
      <c r="F69" s="64"/>
      <c r="G69" s="64"/>
      <c r="H69" s="18"/>
    </row>
    <row r="70" spans="2:8" s="71" customFormat="1" ht="16.5" x14ac:dyDescent="0.25">
      <c r="B70" s="64" t="s">
        <v>2167</v>
      </c>
      <c r="C70" s="74"/>
      <c r="D70" s="64"/>
      <c r="E70" s="66"/>
      <c r="F70" s="64"/>
      <c r="G70" s="64"/>
      <c r="H70" s="64"/>
    </row>
    <row r="71" spans="2:8" s="71" customFormat="1" ht="16.5" x14ac:dyDescent="0.25">
      <c r="B71" s="64" t="s">
        <v>2167</v>
      </c>
      <c r="C71" s="74"/>
      <c r="D71" s="64"/>
      <c r="E71" s="66"/>
      <c r="F71" s="64"/>
      <c r="G71" s="64"/>
      <c r="H71" s="64"/>
    </row>
    <row r="72" spans="2:8" ht="16.5" x14ac:dyDescent="0.25">
      <c r="B72" s="64" t="s">
        <v>2167</v>
      </c>
      <c r="C72" s="74"/>
      <c r="D72" s="64"/>
      <c r="E72" s="66"/>
      <c r="F72" s="64"/>
      <c r="G72" s="64"/>
      <c r="H72" s="18"/>
    </row>
    <row r="73" spans="2:8" s="71" customFormat="1" ht="16.5" x14ac:dyDescent="0.25">
      <c r="B73" s="64" t="s">
        <v>2167</v>
      </c>
      <c r="C73" s="74"/>
      <c r="D73" s="64"/>
      <c r="E73" s="66"/>
      <c r="F73" s="64"/>
      <c r="G73" s="64"/>
      <c r="H73" s="64"/>
    </row>
    <row r="74" spans="2:8" s="71" customFormat="1" ht="16.5" x14ac:dyDescent="0.25">
      <c r="B74" s="64" t="s">
        <v>2167</v>
      </c>
      <c r="C74" s="75"/>
      <c r="D74" s="64"/>
      <c r="E74" s="66"/>
      <c r="F74" s="64"/>
      <c r="G74" s="64"/>
      <c r="H74" s="64"/>
    </row>
    <row r="75" spans="2:8" ht="16.5" x14ac:dyDescent="0.25">
      <c r="B75" s="64" t="s">
        <v>2167</v>
      </c>
      <c r="C75" s="74"/>
      <c r="D75" s="64"/>
      <c r="E75" s="66"/>
      <c r="F75" s="64"/>
      <c r="G75" s="64"/>
      <c r="H75" s="18"/>
    </row>
    <row r="76" spans="2:8" ht="16.5" x14ac:dyDescent="0.25">
      <c r="B76" s="64" t="s">
        <v>2167</v>
      </c>
      <c r="C76" s="74"/>
      <c r="D76" s="64"/>
      <c r="E76" s="66"/>
      <c r="F76" s="64"/>
      <c r="G76" s="64"/>
      <c r="H76" s="18"/>
    </row>
    <row r="77" spans="2:8" ht="16.5" x14ac:dyDescent="0.25">
      <c r="B77" s="64" t="s">
        <v>2167</v>
      </c>
      <c r="C77" s="76"/>
      <c r="D77" s="64"/>
      <c r="E77" s="66"/>
      <c r="F77" s="64"/>
      <c r="G77" s="64"/>
      <c r="H77" s="18"/>
    </row>
    <row r="78" spans="2:8" ht="16.5" x14ac:dyDescent="0.25">
      <c r="B78" s="64" t="s">
        <v>2167</v>
      </c>
      <c r="C78" s="74"/>
      <c r="D78" s="64"/>
      <c r="E78" s="77"/>
      <c r="F78" s="64"/>
      <c r="G78" s="64"/>
      <c r="H78" s="18"/>
    </row>
    <row r="79" spans="2:8" ht="16.5" x14ac:dyDescent="0.25">
      <c r="B79" s="64" t="s">
        <v>2167</v>
      </c>
      <c r="C79" s="78"/>
      <c r="D79" s="64"/>
      <c r="E79" s="66"/>
      <c r="F79" s="64"/>
      <c r="G79" s="64"/>
      <c r="H79" s="18"/>
    </row>
    <row r="80" spans="2:8" ht="16.5" x14ac:dyDescent="0.25">
      <c r="B80" s="64" t="s">
        <v>2167</v>
      </c>
      <c r="C80" s="74"/>
      <c r="D80" s="64"/>
      <c r="E80" s="66"/>
      <c r="F80" s="64"/>
      <c r="G80" s="64"/>
      <c r="H80" s="18"/>
    </row>
    <row r="81" spans="2:8" ht="16.5" x14ac:dyDescent="0.25">
      <c r="B81" s="64" t="s">
        <v>2167</v>
      </c>
      <c r="C81" s="74"/>
      <c r="D81" s="64"/>
      <c r="E81" s="66"/>
      <c r="F81" s="64"/>
      <c r="G81" s="64"/>
      <c r="H81" s="18"/>
    </row>
    <row r="82" spans="2:8" ht="16.5" x14ac:dyDescent="0.25">
      <c r="B82" s="64" t="s">
        <v>2167</v>
      </c>
      <c r="C82" s="74"/>
      <c r="D82" s="64"/>
      <c r="E82" s="66"/>
      <c r="F82" s="64"/>
      <c r="G82" s="64"/>
      <c r="H82" s="18"/>
    </row>
    <row r="83" spans="2:8" ht="16.5" x14ac:dyDescent="0.25">
      <c r="B83" s="64" t="s">
        <v>2167</v>
      </c>
      <c r="C83" s="74"/>
      <c r="D83" s="64"/>
      <c r="E83" s="66"/>
      <c r="F83" s="64"/>
      <c r="G83" s="64"/>
      <c r="H83" s="18"/>
    </row>
    <row r="84" spans="2:8" ht="16.5" x14ac:dyDescent="0.25">
      <c r="B84" s="64"/>
      <c r="C84" s="67"/>
      <c r="D84" s="79"/>
      <c r="E84" s="80"/>
      <c r="F84" s="79"/>
      <c r="G84" s="79"/>
      <c r="H84" s="18"/>
    </row>
    <row r="85" spans="2:8" ht="16.5" x14ac:dyDescent="0.25">
      <c r="B85" s="64"/>
      <c r="C85" s="69"/>
      <c r="D85" s="64"/>
      <c r="E85" s="81"/>
      <c r="F85" s="64"/>
      <c r="G85" s="64"/>
      <c r="H85" s="18"/>
    </row>
    <row r="86" spans="2:8" ht="16.5" x14ac:dyDescent="0.25">
      <c r="B86" s="64"/>
      <c r="C86" s="69"/>
      <c r="D86" s="64"/>
      <c r="E86" s="81"/>
      <c r="F86" s="64"/>
      <c r="G86" s="64"/>
      <c r="H86" s="18"/>
    </row>
    <row r="87" spans="2:8" ht="16.5" x14ac:dyDescent="0.25">
      <c r="B87" s="64"/>
      <c r="C87" s="69"/>
      <c r="D87" s="64"/>
      <c r="E87" s="81"/>
      <c r="F87" s="64"/>
      <c r="G87" s="64"/>
      <c r="H87" s="18"/>
    </row>
    <row r="88" spans="2:8" ht="16.5" x14ac:dyDescent="0.25">
      <c r="B88" s="64"/>
      <c r="C88" s="69"/>
      <c r="D88" s="64"/>
      <c r="E88" s="81"/>
      <c r="F88" s="64"/>
      <c r="G88" s="64"/>
      <c r="H88" s="18"/>
    </row>
    <row r="89" spans="2:8" s="71" customFormat="1" ht="16.5" x14ac:dyDescent="0.25">
      <c r="B89" s="67"/>
      <c r="C89" s="67"/>
      <c r="D89" s="79"/>
      <c r="E89" s="80"/>
      <c r="F89" s="79"/>
      <c r="G89" s="79"/>
      <c r="H89" s="64"/>
    </row>
    <row r="90" spans="2:8" ht="16.5" x14ac:dyDescent="0.25">
      <c r="B90" s="64" t="s">
        <v>2168</v>
      </c>
      <c r="C90" s="69"/>
      <c r="D90" s="64"/>
      <c r="E90" s="66"/>
      <c r="F90" s="64"/>
      <c r="G90" s="64"/>
      <c r="H90" s="18"/>
    </row>
    <row r="91" spans="2:8" ht="16.5" x14ac:dyDescent="0.25">
      <c r="B91" s="64" t="s">
        <v>2168</v>
      </c>
      <c r="C91" s="69"/>
      <c r="D91" s="64"/>
      <c r="E91" s="66"/>
      <c r="F91" s="64"/>
      <c r="G91" s="64"/>
      <c r="H91" s="18"/>
    </row>
    <row r="92" spans="2:8" ht="16.5" x14ac:dyDescent="0.25">
      <c r="B92" s="64" t="s">
        <v>2168</v>
      </c>
      <c r="C92" s="69"/>
      <c r="D92" s="64"/>
      <c r="E92" s="66"/>
      <c r="F92" s="64"/>
      <c r="G92" s="64"/>
      <c r="H92" s="18"/>
    </row>
    <row r="93" spans="2:8" ht="16.5" x14ac:dyDescent="0.25">
      <c r="B93" s="64" t="s">
        <v>2168</v>
      </c>
      <c r="C93" s="66"/>
      <c r="D93" s="64"/>
      <c r="E93" s="66"/>
      <c r="F93" s="64"/>
      <c r="G93" s="64"/>
      <c r="H93" s="18"/>
    </row>
    <row r="94" spans="2:8" ht="16.5" x14ac:dyDescent="0.25">
      <c r="B94" s="18"/>
      <c r="C94" s="49"/>
      <c r="D94" s="49"/>
      <c r="E94" s="49"/>
      <c r="F94" s="49"/>
      <c r="G94" s="18"/>
      <c r="H94" s="18"/>
    </row>
    <row r="95" spans="2:8" ht="16.5" x14ac:dyDescent="0.25">
      <c r="B95" s="18"/>
      <c r="H95" s="18"/>
    </row>
    <row r="103" ht="16.5" x14ac:dyDescent="0.25"/>
    <row r="104" ht="16.5" x14ac:dyDescent="0.25"/>
    <row r="105" ht="16.5" x14ac:dyDescent="0.25"/>
    <row r="106" ht="16.5" x14ac:dyDescent="0.25"/>
    <row r="107" ht="16.5" x14ac:dyDescent="0.25"/>
    <row r="108" ht="16.5" x14ac:dyDescent="0.25"/>
    <row r="109" ht="16.5" x14ac:dyDescent="0.25"/>
    <row r="110" ht="16.5" x14ac:dyDescent="0.25"/>
    <row r="111" ht="16.5" x14ac:dyDescent="0.25"/>
    <row r="112"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sheetData>
  <mergeCells count="12">
    <mergeCell ref="C49:G49"/>
    <mergeCell ref="C51:E51"/>
    <mergeCell ref="C52:E52"/>
    <mergeCell ref="C20:E20"/>
    <mergeCell ref="C14:E14"/>
    <mergeCell ref="C33:D33"/>
    <mergeCell ref="C46:G46"/>
    <mergeCell ref="C47:G47"/>
    <mergeCell ref="C48:G48"/>
    <mergeCell ref="E42:F42"/>
    <mergeCell ref="E44:F44"/>
    <mergeCell ref="C19:E19"/>
  </mergeCells>
  <dataValidations count="5">
    <dataValidation type="whole" allowBlank="1" showInputMessage="1" showErrorMessage="1" errorTitle="Veuillez ne pas modifier" error="Veuillez ne pas modifier ces cellules" sqref="C50:E51 F50:G52 C43:C45 C9:C10 C12:C41 D9:G45" xr:uid="{13F155AD-BBB8-4E9A-B392-DA413267DE35}">
      <formula1>10000</formula1>
      <formula2>50000</formula2>
    </dataValidation>
    <dataValidation type="whole" errorStyle="warning" allowBlank="1" showInputMessage="1" showErrorMessage="1" errorTitle="Veuillez ne pas modifier" error="Renseigné par le Secrétariat International" sqref="G4" xr:uid="{F920BEDA-BF7E-4A43-83C5-3937312D3587}">
      <formula1>444</formula1>
      <formula2>555</formula2>
    </dataValidation>
    <dataValidation type="whole" allowBlank="1" showInputMessage="1" showErrorMessage="1" errorTitle="Veuillez ne pas modifier" error="Veuillez ne pas modifier ces cellules" sqref="C46:G49 C42" xr:uid="{EAE1BBC4-6443-47CD-9131-7AE0B65466F1}">
      <formula1>444</formula1>
      <formula2>445</formula2>
    </dataValidation>
    <dataValidation allowBlank="1" showInputMessage="1" showErrorMessage="1" errorTitle="Veuillez ne pas modifier" error="Veuillez ne pas modifier ces cellules" sqref="C52:E52" xr:uid="{655ACAC1-5954-4C64-B9C5-3C0536942680}"/>
    <dataValidation type="whole" allowBlank="1" showInputMessage="1" showErrorMessage="1" errorTitle="Veuillez ne pas modifier" error="Veuillez ne pas modifier ces cellules" sqref="C11" xr:uid="{4DD1DD63-FCE6-41BF-8EB8-0746FAC32F0A}">
      <formula1>4</formula1>
      <formula2>5</formula2>
    </dataValidation>
  </dataValidations>
  <hyperlinks>
    <hyperlink ref="C49:G49" r:id="rId1" display="Give us your feedback or report a conflict in the data! Write to us at  data@eiti.org" xr:uid="{00000000-0004-0000-0000-000003000000}"/>
    <hyperlink ref="G49" r:id="rId2" display="Give us your feedback or report a conflict in the data! Write to us at  data@eiti.org" xr:uid="{00000000-0004-0000-0000-000007000000}"/>
    <hyperlink ref="E49:F49" r:id="rId3" display="Give us your feedback or report a conflict in the data! Write to us at  data@eiti.org" xr:uid="{00000000-0004-0000-0000-00000B000000}"/>
    <hyperlink ref="F49" r:id="rId4" display="Give us your feedback or report a conflict in the data! Write to us at  data@eiti.org" xr:uid="{00000000-0004-0000-0000-00000F000000}"/>
    <hyperlink ref="C20:E20" r:id="rId5" display="4. Les données serviront à alimenter le référentiel mondial de données ITIE, disponible sur le site Internet international de l’ITIE à https://eiti.org/fr/donnees. Le fichier vous sera renvoyé, afin de pouvoir être publié sur les canaux de votre choix." xr:uid="{00000000-0004-0000-0000-000011000000}"/>
    <hyperlink ref="E33" r:id="rId6" xr:uid="{00000000-0004-0000-0000-000010000000}"/>
    <hyperlink ref="C46:G46" r:id="rId7" display="Pour plus d’information sur l’ITIE, visitez notre site Internet  https://eiti.org" xr:uid="{3E04576D-7ECA-4DE4-8061-A5DAEEDAD777}"/>
    <hyperlink ref="C47:G47" r:id="rId8" display="Vous voulez en savoir plus sur votre pays ? Vérifiez si votre pays met en œuvre la Norme ITIE en visitant https://eiti.org/countries" xr:uid="{59122BD4-E3AC-460E-97D6-C3A524F16B1E}"/>
    <hyperlink ref="C48:G48" r:id="rId9" display="Pour la version la plus récente des modèles de données résumées, consultez https://eiti.org/fr/document/modele-donnees-resumees-itie" xr:uid="{383869F0-2B8C-4CEC-ACE7-9224BDDDC087}"/>
    <hyperlink ref="C19:E19" r:id="rId10" display="3. Prière de soumettre cette fiche de données en même temps que le Rapport ITIE. L’envoyer au Secrétariat international à : data@eiti.org. " xr:uid="{FB3CFA49-57A4-49D6-8B35-1EE96AAAD3B8}"/>
  </hyperlinks>
  <pageMargins left="0.7" right="0.7" top="0.75" bottom="0.75" header="0.3" footer="0.3"/>
  <pageSetup paperSize="9"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26"/>
  <sheetViews>
    <sheetView showGridLines="0" topLeftCell="A16" zoomScale="70" zoomScaleNormal="70" workbookViewId="0">
      <selection activeCell="N47" sqref="N47"/>
    </sheetView>
  </sheetViews>
  <sheetFormatPr baseColWidth="10" defaultColWidth="4" defaultRowHeight="24" customHeight="1" x14ac:dyDescent="0.25"/>
  <cols>
    <col min="1" max="1" width="4" style="17"/>
    <col min="2" max="2" width="4" style="17" hidden="1" customWidth="1"/>
    <col min="3" max="3" width="84.140625" style="17" customWidth="1"/>
    <col min="4" max="4" width="2.85546875" style="17" customWidth="1"/>
    <col min="5" max="5" width="57.28515625" style="17" customWidth="1"/>
    <col min="6" max="6" width="2.85546875" style="17" customWidth="1"/>
    <col min="7" max="7" width="58.42578125" style="17" customWidth="1"/>
    <col min="8" max="10" width="4" style="17"/>
    <col min="11" max="11" width="9.5703125" style="17" bestFit="1" customWidth="1"/>
    <col min="12" max="14" width="4" style="17"/>
    <col min="15" max="15" width="42" style="17" bestFit="1" customWidth="1"/>
    <col min="16" max="16" width="50" style="17" customWidth="1"/>
    <col min="17" max="16384" width="4" style="17"/>
  </cols>
  <sheetData>
    <row r="1" spans="2:9" ht="15.75" hidden="1" customHeight="1" x14ac:dyDescent="0.25"/>
    <row r="2" spans="2:9" ht="16.5" hidden="1" x14ac:dyDescent="0.25">
      <c r="C2" s="18"/>
      <c r="E2" s="18"/>
    </row>
    <row r="3" spans="2:9" ht="16.5" hidden="1" x14ac:dyDescent="0.25">
      <c r="B3" s="18"/>
      <c r="C3" s="18"/>
      <c r="E3" s="19"/>
      <c r="G3" s="19" t="s">
        <v>2169</v>
      </c>
      <c r="H3" s="18"/>
    </row>
    <row r="4" spans="2:9" ht="16.5" hidden="1" x14ac:dyDescent="0.25">
      <c r="B4" s="18"/>
      <c r="C4" s="18"/>
      <c r="E4" s="19"/>
      <c r="G4" s="19" t="str">
        <f>Introduction!G4</f>
        <v>AAAA-MM-JJ</v>
      </c>
      <c r="H4" s="18"/>
    </row>
    <row r="5" spans="2:9" ht="16.5" hidden="1" x14ac:dyDescent="0.25">
      <c r="B5" s="18"/>
      <c r="H5" s="18"/>
    </row>
    <row r="6" spans="2:9" ht="16.5" hidden="1" x14ac:dyDescent="0.25">
      <c r="B6" s="18"/>
      <c r="H6" s="18"/>
    </row>
    <row r="7" spans="2:9" ht="16.5" x14ac:dyDescent="0.25">
      <c r="B7" s="18"/>
      <c r="H7" s="18"/>
    </row>
    <row r="8" spans="2:9" ht="16.5" x14ac:dyDescent="0.25">
      <c r="B8" s="18"/>
      <c r="C8" s="21" t="s">
        <v>2209</v>
      </c>
      <c r="D8" s="21"/>
      <c r="E8" s="21"/>
      <c r="F8" s="21"/>
      <c r="G8" s="21"/>
      <c r="H8" s="18"/>
    </row>
    <row r="9" spans="2:9" ht="19.5" customHeight="1" x14ac:dyDescent="0.25">
      <c r="B9" s="18"/>
      <c r="C9" s="82" t="s">
        <v>2170</v>
      </c>
      <c r="D9" s="83"/>
      <c r="E9" s="83"/>
      <c r="F9" s="83"/>
      <c r="G9" s="82"/>
      <c r="H9" s="18"/>
    </row>
    <row r="10" spans="2:9" ht="30.6" customHeight="1" x14ac:dyDescent="0.25">
      <c r="B10" s="18"/>
      <c r="C10" s="373" t="s">
        <v>2210</v>
      </c>
      <c r="D10" s="373"/>
      <c r="E10" s="373"/>
      <c r="F10" s="84"/>
      <c r="G10" s="375"/>
      <c r="H10" s="18"/>
    </row>
    <row r="11" spans="2:9" ht="31.5" customHeight="1" x14ac:dyDescent="0.25">
      <c r="B11" s="18"/>
      <c r="C11" s="374" t="s">
        <v>2103</v>
      </c>
      <c r="D11" s="374"/>
      <c r="E11" s="374"/>
      <c r="F11" s="84"/>
      <c r="G11" s="375"/>
      <c r="H11" s="18"/>
    </row>
    <row r="12" spans="2:9" ht="14.45" customHeight="1" x14ac:dyDescent="0.25">
      <c r="B12" s="18"/>
      <c r="C12" s="374" t="s">
        <v>2211</v>
      </c>
      <c r="D12" s="374"/>
      <c r="E12" s="374"/>
      <c r="F12" s="374"/>
      <c r="G12" s="375"/>
      <c r="H12" s="18"/>
    </row>
    <row r="13" spans="2:9" ht="14.1" customHeight="1" x14ac:dyDescent="0.3">
      <c r="B13" s="18"/>
      <c r="C13" s="85" t="s">
        <v>2212</v>
      </c>
      <c r="D13" s="85"/>
      <c r="E13" s="85"/>
      <c r="F13" s="85"/>
      <c r="G13" s="375"/>
      <c r="H13" s="86"/>
      <c r="I13" s="86"/>
    </row>
    <row r="14" spans="2:9" ht="16.5" x14ac:dyDescent="0.25">
      <c r="B14" s="18"/>
      <c r="D14" s="87"/>
      <c r="E14" s="87"/>
      <c r="H14" s="18"/>
    </row>
    <row r="15" spans="2:9" ht="49.5" x14ac:dyDescent="0.25">
      <c r="B15" s="18"/>
      <c r="C15" s="232" t="s">
        <v>2365</v>
      </c>
      <c r="D15" s="42"/>
      <c r="E15" s="45" t="s">
        <v>2063</v>
      </c>
      <c r="F15" s="42"/>
      <c r="G15" s="88" t="s">
        <v>2148</v>
      </c>
      <c r="H15" s="18"/>
    </row>
    <row r="16" spans="2:9" ht="16.5" x14ac:dyDescent="0.25">
      <c r="B16" s="18"/>
      <c r="D16" s="87"/>
      <c r="E16" s="87"/>
      <c r="H16" s="18"/>
    </row>
    <row r="17" spans="1:15" ht="24.75" thickBot="1" x14ac:dyDescent="0.3">
      <c r="B17" s="89"/>
      <c r="C17" s="90" t="s">
        <v>2171</v>
      </c>
      <c r="D17" s="91"/>
      <c r="E17" s="92"/>
      <c r="F17" s="91"/>
      <c r="G17" s="91"/>
      <c r="H17" s="18"/>
    </row>
    <row r="18" spans="1:15" ht="17.25" thickBot="1" x14ac:dyDescent="0.3">
      <c r="A18" s="93"/>
      <c r="B18" s="94"/>
      <c r="C18" s="95" t="s">
        <v>2172</v>
      </c>
      <c r="D18" s="96"/>
      <c r="E18" s="97" t="s">
        <v>2173</v>
      </c>
      <c r="F18" s="96"/>
      <c r="G18" s="98" t="s">
        <v>2174</v>
      </c>
      <c r="H18" s="18"/>
      <c r="I18" s="18"/>
      <c r="J18" s="18"/>
      <c r="K18" s="18"/>
      <c r="L18" s="18"/>
      <c r="M18" s="18"/>
      <c r="N18" s="18"/>
    </row>
    <row r="19" spans="1:15" ht="17.25" thickBot="1" x14ac:dyDescent="0.3">
      <c r="B19" s="99"/>
      <c r="C19" s="100" t="s">
        <v>2164</v>
      </c>
      <c r="D19" s="91"/>
      <c r="E19" s="101"/>
      <c r="F19" s="91"/>
      <c r="G19" s="101"/>
      <c r="H19" s="18"/>
      <c r="I19" s="18"/>
      <c r="J19" s="18"/>
      <c r="K19" s="18"/>
      <c r="L19" s="18"/>
      <c r="M19" s="18"/>
      <c r="N19" s="18"/>
    </row>
    <row r="20" spans="1:15" ht="16.5" x14ac:dyDescent="0.25">
      <c r="A20" s="71"/>
      <c r="B20" s="64" t="s">
        <v>2164</v>
      </c>
      <c r="C20" s="102" t="s">
        <v>2175</v>
      </c>
      <c r="D20" s="64"/>
      <c r="E20" s="233" t="s">
        <v>628</v>
      </c>
      <c r="F20" s="64"/>
      <c r="G20" s="103"/>
      <c r="H20" s="18"/>
      <c r="I20" s="18"/>
      <c r="K20" s="18"/>
      <c r="L20" s="18"/>
      <c r="M20" s="18"/>
      <c r="N20" s="18"/>
      <c r="O20" s="18"/>
    </row>
    <row r="21" spans="1:15" ht="16.5" x14ac:dyDescent="0.25">
      <c r="A21" s="71"/>
      <c r="B21" s="64" t="s">
        <v>2164</v>
      </c>
      <c r="C21" s="104" t="s">
        <v>2176</v>
      </c>
      <c r="D21" s="64"/>
      <c r="E21" s="272" t="str">
        <f>IFERROR(VLOOKUP($E$20,[1]!Table1_Country_codes_and_currencies[#Data],3,FALSE),"")</f>
        <v/>
      </c>
      <c r="F21" s="64"/>
      <c r="G21" s="103"/>
      <c r="H21" s="18"/>
      <c r="I21" s="18"/>
      <c r="J21" s="18"/>
      <c r="K21" s="18"/>
      <c r="L21" s="18"/>
      <c r="M21" s="18"/>
      <c r="N21" s="18"/>
    </row>
    <row r="22" spans="1:15" ht="16.5" x14ac:dyDescent="0.25">
      <c r="B22" s="64" t="s">
        <v>2164</v>
      </c>
      <c r="C22" s="104" t="s">
        <v>2177</v>
      </c>
      <c r="D22" s="64"/>
      <c r="E22" s="272" t="str">
        <f>IFERROR(VLOOKUP($E$20,[1]!Table1_Country_codes_and_currencies[#Data],7,FALSE),"")</f>
        <v/>
      </c>
      <c r="F22" s="64"/>
      <c r="G22" s="103"/>
      <c r="H22" s="18"/>
      <c r="I22" s="18"/>
      <c r="J22" s="18"/>
      <c r="K22" s="18"/>
      <c r="L22" s="18"/>
      <c r="M22" s="18"/>
      <c r="N22" s="18"/>
    </row>
    <row r="23" spans="1:15" ht="17.25" thickBot="1" x14ac:dyDescent="0.3">
      <c r="B23" s="64" t="s">
        <v>2164</v>
      </c>
      <c r="C23" s="106" t="s">
        <v>2178</v>
      </c>
      <c r="D23" s="107"/>
      <c r="E23" s="273" t="str">
        <f>IFERROR(VLOOKUP($E$20,[1]!Table1_Country_codes_and_currencies[#Data],5,FALSE),"")</f>
        <v/>
      </c>
      <c r="F23" s="107"/>
      <c r="G23" s="109"/>
      <c r="H23" s="18"/>
      <c r="I23" s="18"/>
      <c r="J23" s="18"/>
      <c r="K23" s="18"/>
      <c r="L23" s="18"/>
      <c r="M23" s="18"/>
      <c r="N23" s="18"/>
    </row>
    <row r="24" spans="1:15" ht="17.25" thickBot="1" x14ac:dyDescent="0.3">
      <c r="B24" s="99"/>
      <c r="C24" s="100" t="s">
        <v>2165</v>
      </c>
      <c r="D24" s="91"/>
      <c r="E24" s="101"/>
      <c r="F24" s="91"/>
      <c r="G24" s="101"/>
      <c r="H24" s="18"/>
      <c r="I24" s="18"/>
      <c r="J24" s="18"/>
      <c r="K24" s="18"/>
      <c r="L24" s="18"/>
      <c r="M24" s="18"/>
      <c r="N24" s="18"/>
    </row>
    <row r="25" spans="1:15" ht="16.5" x14ac:dyDescent="0.25">
      <c r="A25" s="71"/>
      <c r="B25" s="64" t="s">
        <v>2165</v>
      </c>
      <c r="C25" s="102" t="s">
        <v>2179</v>
      </c>
      <c r="D25" s="64"/>
      <c r="E25" s="234">
        <v>43101</v>
      </c>
      <c r="F25" s="64"/>
      <c r="G25" s="371" t="s">
        <v>2644</v>
      </c>
      <c r="H25" s="18"/>
      <c r="I25" s="18"/>
      <c r="J25" s="18"/>
      <c r="K25" s="18"/>
      <c r="L25" s="18"/>
      <c r="M25" s="18"/>
      <c r="N25" s="18"/>
    </row>
    <row r="26" spans="1:15" ht="17.25" thickBot="1" x14ac:dyDescent="0.3">
      <c r="A26" s="71"/>
      <c r="B26" s="64" t="s">
        <v>2165</v>
      </c>
      <c r="C26" s="110" t="s">
        <v>2180</v>
      </c>
      <c r="D26" s="107"/>
      <c r="E26" s="234">
        <v>43465</v>
      </c>
      <c r="F26" s="107"/>
      <c r="G26" s="372"/>
      <c r="H26" s="18"/>
      <c r="I26" s="18"/>
      <c r="J26" s="18"/>
      <c r="K26" s="18"/>
      <c r="L26" s="18"/>
      <c r="M26" s="18"/>
      <c r="N26" s="18"/>
    </row>
    <row r="27" spans="1:15" ht="17.25" thickBot="1" x14ac:dyDescent="0.3">
      <c r="B27" s="99"/>
      <c r="C27" s="100" t="s">
        <v>2166</v>
      </c>
      <c r="D27" s="91"/>
      <c r="E27" s="111"/>
      <c r="F27" s="91"/>
      <c r="G27" s="101"/>
      <c r="H27" s="18"/>
      <c r="I27" s="18"/>
      <c r="J27" s="18"/>
      <c r="K27" s="18"/>
      <c r="L27" s="18"/>
      <c r="M27" s="18"/>
      <c r="N27" s="18"/>
    </row>
    <row r="28" spans="1:15" ht="16.5" x14ac:dyDescent="0.25">
      <c r="B28" s="64" t="s">
        <v>2166</v>
      </c>
      <c r="C28" s="112" t="s">
        <v>2181</v>
      </c>
      <c r="D28" s="64"/>
      <c r="E28" s="233" t="s">
        <v>1469</v>
      </c>
      <c r="F28" s="64"/>
      <c r="G28" s="103"/>
      <c r="H28" s="18"/>
      <c r="I28" s="18"/>
      <c r="J28" s="18"/>
      <c r="K28" s="18"/>
      <c r="L28" s="18"/>
      <c r="M28" s="18"/>
      <c r="N28" s="18"/>
    </row>
    <row r="29" spans="1:15" ht="16.5" x14ac:dyDescent="0.25">
      <c r="A29" s="71"/>
      <c r="B29" s="64" t="s">
        <v>2166</v>
      </c>
      <c r="C29" s="102" t="s">
        <v>2182</v>
      </c>
      <c r="D29" s="64"/>
      <c r="E29" s="280" t="s">
        <v>2645</v>
      </c>
      <c r="F29" s="64"/>
      <c r="G29" s="103"/>
      <c r="H29" s="18"/>
      <c r="I29" s="18"/>
      <c r="J29" s="18"/>
      <c r="K29" s="18"/>
      <c r="L29" s="18"/>
      <c r="M29" s="18"/>
      <c r="N29" s="18"/>
    </row>
    <row r="30" spans="1:15" ht="16.5" x14ac:dyDescent="0.25">
      <c r="B30" s="64" t="s">
        <v>2166</v>
      </c>
      <c r="C30" s="102" t="s">
        <v>2183</v>
      </c>
      <c r="D30" s="64"/>
      <c r="E30" s="348">
        <v>44377</v>
      </c>
      <c r="F30" s="64"/>
      <c r="G30" s="103"/>
      <c r="H30" s="18"/>
      <c r="I30" s="18"/>
      <c r="J30" s="18"/>
      <c r="K30" s="18"/>
      <c r="L30" s="18"/>
      <c r="M30" s="18"/>
      <c r="N30" s="18"/>
    </row>
    <row r="31" spans="1:15" ht="16.5" x14ac:dyDescent="0.25">
      <c r="A31" s="71"/>
      <c r="B31" s="64" t="s">
        <v>2166</v>
      </c>
      <c r="C31" s="102" t="s">
        <v>2184</v>
      </c>
      <c r="D31" s="64"/>
      <c r="E31" s="280" t="s">
        <v>2723</v>
      </c>
      <c r="F31" s="64"/>
      <c r="G31" s="103"/>
      <c r="H31" s="18"/>
      <c r="I31" s="18"/>
      <c r="J31" s="18"/>
      <c r="K31" s="18"/>
      <c r="L31" s="18"/>
      <c r="M31" s="18"/>
      <c r="N31" s="18"/>
    </row>
    <row r="32" spans="1:15" ht="33" x14ac:dyDescent="0.25">
      <c r="B32" s="64" t="s">
        <v>2166</v>
      </c>
      <c r="C32" s="113" t="s">
        <v>2110</v>
      </c>
      <c r="D32" s="114"/>
      <c r="E32" s="237" t="s">
        <v>2522</v>
      </c>
      <c r="F32" s="114"/>
      <c r="G32" s="115"/>
      <c r="H32" s="18"/>
      <c r="I32" s="18"/>
      <c r="J32" s="18"/>
      <c r="K32" s="18"/>
      <c r="L32" s="18"/>
      <c r="M32" s="18"/>
      <c r="N32" s="18"/>
    </row>
    <row r="33" spans="1:14" ht="16.5" x14ac:dyDescent="0.25">
      <c r="B33" s="64" t="s">
        <v>2166</v>
      </c>
      <c r="C33" s="102" t="s">
        <v>2185</v>
      </c>
      <c r="D33" s="64"/>
      <c r="E33" s="347"/>
      <c r="F33" s="64"/>
      <c r="G33" s="116"/>
      <c r="H33" s="18"/>
      <c r="I33" s="18"/>
      <c r="J33" s="18"/>
      <c r="K33" s="18"/>
      <c r="L33" s="18"/>
      <c r="M33" s="18"/>
      <c r="N33" s="18"/>
    </row>
    <row r="34" spans="1:14" ht="16.5" x14ac:dyDescent="0.25">
      <c r="A34" s="71"/>
      <c r="B34" s="64" t="s">
        <v>2166</v>
      </c>
      <c r="C34" s="102" t="s">
        <v>2186</v>
      </c>
      <c r="D34" s="64"/>
      <c r="E34" s="282"/>
      <c r="F34" s="64"/>
      <c r="G34" s="116"/>
      <c r="H34" s="18"/>
      <c r="I34" s="18"/>
      <c r="J34" s="18"/>
      <c r="K34" s="18"/>
      <c r="L34" s="18"/>
      <c r="M34" s="18"/>
      <c r="N34" s="18"/>
    </row>
    <row r="35" spans="1:14" ht="16.5" x14ac:dyDescent="0.25">
      <c r="B35" s="64" t="s">
        <v>2166</v>
      </c>
      <c r="C35" s="113" t="s">
        <v>2187</v>
      </c>
      <c r="D35" s="114"/>
      <c r="E35" s="280" t="s">
        <v>1501</v>
      </c>
      <c r="F35" s="117"/>
      <c r="G35" s="118"/>
      <c r="H35" s="18"/>
      <c r="I35" s="18"/>
      <c r="J35" s="18"/>
      <c r="K35" s="18"/>
      <c r="L35" s="18"/>
      <c r="M35" s="18"/>
      <c r="N35" s="18"/>
    </row>
    <row r="36" spans="1:14" ht="16.5" x14ac:dyDescent="0.25">
      <c r="A36" s="71"/>
      <c r="B36" s="64" t="s">
        <v>2166</v>
      </c>
      <c r="C36" s="102" t="s">
        <v>2188</v>
      </c>
      <c r="D36" s="64"/>
      <c r="E36" s="281"/>
      <c r="F36" s="64"/>
      <c r="G36" s="103"/>
      <c r="H36" s="18"/>
      <c r="I36" s="18"/>
      <c r="J36" s="18"/>
      <c r="K36" s="18"/>
      <c r="L36" s="18"/>
      <c r="M36" s="18"/>
      <c r="N36" s="18"/>
    </row>
    <row r="37" spans="1:14" ht="17.25" thickBot="1" x14ac:dyDescent="0.3">
      <c r="A37" s="71"/>
      <c r="B37" s="64" t="s">
        <v>2166</v>
      </c>
      <c r="C37" s="102" t="s">
        <v>2189</v>
      </c>
      <c r="D37" s="119"/>
      <c r="E37" s="235"/>
      <c r="F37" s="107"/>
      <c r="G37" s="120"/>
      <c r="H37" s="121"/>
      <c r="I37" s="121"/>
      <c r="J37" s="18"/>
      <c r="K37" s="18"/>
      <c r="L37" s="18"/>
      <c r="M37" s="18"/>
      <c r="N37" s="18"/>
    </row>
    <row r="38" spans="1:14" ht="15.95" customHeight="1" thickBot="1" x14ac:dyDescent="0.3">
      <c r="A38" s="18"/>
      <c r="C38" s="255" t="s">
        <v>2526</v>
      </c>
      <c r="D38" s="122"/>
      <c r="E38" s="66"/>
      <c r="F38" s="123"/>
      <c r="G38" s="73"/>
      <c r="H38" s="121"/>
      <c r="I38" s="121"/>
    </row>
    <row r="39" spans="1:14" ht="16.5" x14ac:dyDescent="0.25">
      <c r="A39" s="64"/>
      <c r="B39" s="67"/>
      <c r="C39" s="124" t="s">
        <v>2190</v>
      </c>
      <c r="D39" s="125"/>
      <c r="E39" s="236" t="s">
        <v>2646</v>
      </c>
      <c r="F39" s="283"/>
      <c r="G39" s="126"/>
      <c r="H39" s="121"/>
      <c r="I39" s="121"/>
      <c r="J39" s="18"/>
      <c r="K39" s="18"/>
      <c r="L39" s="18"/>
      <c r="M39" s="18"/>
      <c r="N39" s="18"/>
    </row>
    <row r="40" spans="1:14" ht="99.75" thickBot="1" x14ac:dyDescent="0.3">
      <c r="A40" s="18"/>
      <c r="B40" s="64" t="s">
        <v>2167</v>
      </c>
      <c r="C40" s="127" t="s">
        <v>2191</v>
      </c>
      <c r="D40" s="128"/>
      <c r="E40" s="281" t="s">
        <v>2647</v>
      </c>
      <c r="F40" s="284"/>
      <c r="G40" s="285" t="s">
        <v>2648</v>
      </c>
      <c r="H40" s="121"/>
      <c r="I40" s="121"/>
      <c r="J40" s="18"/>
      <c r="K40" s="18"/>
      <c r="L40" s="18"/>
      <c r="M40" s="18"/>
      <c r="N40" s="18"/>
    </row>
    <row r="41" spans="1:14" ht="18" customHeight="1" thickBot="1" x14ac:dyDescent="0.3">
      <c r="A41" s="71"/>
      <c r="B41" s="64" t="s">
        <v>2167</v>
      </c>
      <c r="C41" s="100" t="s">
        <v>2167</v>
      </c>
      <c r="D41" s="91"/>
      <c r="E41" s="129"/>
      <c r="F41" s="91"/>
      <c r="G41" s="129"/>
      <c r="H41" s="18"/>
      <c r="I41" s="18"/>
    </row>
    <row r="42" spans="1:14" ht="15.6" customHeight="1" x14ac:dyDescent="0.25">
      <c r="B42" s="64" t="s">
        <v>2167</v>
      </c>
      <c r="C42" s="104" t="s">
        <v>2192</v>
      </c>
      <c r="D42" s="64"/>
      <c r="E42" s="105"/>
      <c r="F42" s="64"/>
      <c r="G42" s="64"/>
      <c r="H42" s="18"/>
      <c r="I42" s="18"/>
    </row>
    <row r="43" spans="1:14" ht="16.5" customHeight="1" x14ac:dyDescent="0.25">
      <c r="A43" s="71"/>
      <c r="B43" s="64" t="s">
        <v>2167</v>
      </c>
      <c r="C43" s="130" t="s">
        <v>1488</v>
      </c>
      <c r="D43" s="64"/>
      <c r="E43" s="280" t="s">
        <v>1469</v>
      </c>
      <c r="F43" s="64"/>
      <c r="G43" s="116"/>
      <c r="H43" s="121"/>
      <c r="I43" s="121"/>
      <c r="J43" s="18"/>
      <c r="K43" s="18"/>
    </row>
    <row r="44" spans="1:14" ht="16.5" customHeight="1" x14ac:dyDescent="0.25">
      <c r="A44" s="71"/>
      <c r="B44" s="64" t="s">
        <v>2167</v>
      </c>
      <c r="C44" s="130" t="s">
        <v>1494</v>
      </c>
      <c r="D44" s="64"/>
      <c r="E44" s="280" t="s">
        <v>1469</v>
      </c>
      <c r="F44" s="64"/>
      <c r="G44" s="116"/>
      <c r="H44" s="121"/>
      <c r="I44" s="121"/>
      <c r="J44" s="18"/>
      <c r="K44" s="18"/>
    </row>
    <row r="45" spans="1:14" ht="15.6" customHeight="1" x14ac:dyDescent="0.25">
      <c r="B45" s="64" t="s">
        <v>2167</v>
      </c>
      <c r="C45" s="130" t="s">
        <v>2193</v>
      </c>
      <c r="D45" s="64"/>
      <c r="E45" s="280" t="s">
        <v>1469</v>
      </c>
      <c r="F45" s="64"/>
      <c r="G45" s="116"/>
      <c r="H45" s="121"/>
      <c r="I45" s="121"/>
      <c r="J45" s="18"/>
      <c r="K45" s="18"/>
    </row>
    <row r="46" spans="1:14" ht="18" customHeight="1" x14ac:dyDescent="0.25">
      <c r="B46" s="64" t="s">
        <v>2167</v>
      </c>
      <c r="C46" s="130" t="s">
        <v>2111</v>
      </c>
      <c r="D46" s="64"/>
      <c r="E46" s="280" t="s">
        <v>1469</v>
      </c>
      <c r="F46" s="64"/>
      <c r="G46" s="116"/>
      <c r="H46" s="18"/>
    </row>
    <row r="47" spans="1:14" ht="16.5" x14ac:dyDescent="0.25">
      <c r="B47" s="64" t="s">
        <v>2167</v>
      </c>
      <c r="C47" s="131" t="s">
        <v>2194</v>
      </c>
      <c r="D47" s="64"/>
      <c r="E47" s="280" t="s">
        <v>2649</v>
      </c>
      <c r="F47" s="64"/>
      <c r="G47" s="116"/>
      <c r="H47" s="18"/>
    </row>
    <row r="48" spans="1:14" ht="16.5" x14ac:dyDescent="0.25">
      <c r="B48" s="64" t="s">
        <v>2167</v>
      </c>
      <c r="C48" s="130" t="s">
        <v>2108</v>
      </c>
      <c r="D48" s="64"/>
      <c r="E48" s="280">
        <v>9</v>
      </c>
      <c r="F48" s="64"/>
      <c r="G48" s="116"/>
      <c r="H48" s="121"/>
      <c r="I48" s="121"/>
      <c r="J48" s="18"/>
      <c r="K48" s="18"/>
    </row>
    <row r="49" spans="1:15" ht="16.5" x14ac:dyDescent="0.25">
      <c r="B49" s="64" t="s">
        <v>2167</v>
      </c>
      <c r="C49" s="130" t="s">
        <v>2109</v>
      </c>
      <c r="D49" s="132"/>
      <c r="E49" s="280">
        <v>23</v>
      </c>
      <c r="F49" s="64"/>
      <c r="G49" s="133"/>
      <c r="H49" s="121"/>
      <c r="I49" s="121"/>
      <c r="J49" s="18"/>
      <c r="K49" s="18"/>
    </row>
    <row r="50" spans="1:15" ht="16.5" x14ac:dyDescent="0.25">
      <c r="B50" s="64" t="s">
        <v>2167</v>
      </c>
      <c r="C50" s="134" t="s">
        <v>2213</v>
      </c>
      <c r="D50" s="64"/>
      <c r="E50" s="237" t="s">
        <v>1172</v>
      </c>
      <c r="F50" s="114"/>
      <c r="G50" s="116"/>
      <c r="H50" s="121"/>
      <c r="I50" s="121"/>
      <c r="J50" s="18"/>
      <c r="K50" s="18"/>
    </row>
    <row r="51" spans="1:15" ht="16.5" x14ac:dyDescent="0.25">
      <c r="B51" s="64" t="s">
        <v>2167</v>
      </c>
      <c r="C51" s="135" t="s">
        <v>2195</v>
      </c>
      <c r="D51" s="64"/>
      <c r="E51" s="349"/>
      <c r="F51" s="64"/>
      <c r="G51" s="116" t="s">
        <v>2594</v>
      </c>
      <c r="H51" s="121"/>
      <c r="I51" s="121"/>
      <c r="J51" s="18"/>
      <c r="K51" s="18"/>
    </row>
    <row r="52" spans="1:15" ht="16.5" x14ac:dyDescent="0.25">
      <c r="B52" s="64" t="s">
        <v>2167</v>
      </c>
      <c r="C52" s="136" t="s">
        <v>2107</v>
      </c>
      <c r="D52" s="137"/>
      <c r="E52" s="349"/>
      <c r="F52" s="137"/>
      <c r="G52" s="116" t="s">
        <v>2594</v>
      </c>
      <c r="H52" s="121"/>
      <c r="I52" s="121"/>
      <c r="J52" s="18"/>
      <c r="K52" s="18"/>
    </row>
    <row r="53" spans="1:15" s="93" customFormat="1" ht="25.5" customHeight="1" x14ac:dyDescent="0.25">
      <c r="A53" s="17"/>
      <c r="B53" s="64" t="s">
        <v>2167</v>
      </c>
      <c r="C53" s="138" t="s">
        <v>2214</v>
      </c>
      <c r="D53" s="64"/>
      <c r="E53" s="139"/>
      <c r="F53" s="64"/>
      <c r="G53" s="115"/>
      <c r="H53" s="18"/>
      <c r="I53" s="17"/>
    </row>
    <row r="54" spans="1:15" ht="15.6" customHeight="1" x14ac:dyDescent="0.25">
      <c r="B54" s="64" t="s">
        <v>2167</v>
      </c>
      <c r="C54" s="130" t="s">
        <v>2196</v>
      </c>
      <c r="D54" s="64"/>
      <c r="E54" s="280" t="s">
        <v>1469</v>
      </c>
      <c r="F54" s="64"/>
      <c r="G54" s="116"/>
      <c r="H54" s="18"/>
    </row>
    <row r="55" spans="1:15" s="71" customFormat="1" ht="16.5" x14ac:dyDescent="0.25">
      <c r="A55" s="17"/>
      <c r="B55" s="64"/>
      <c r="C55" s="130" t="s">
        <v>2197</v>
      </c>
      <c r="D55" s="64"/>
      <c r="E55" s="280" t="s">
        <v>1469</v>
      </c>
      <c r="F55" s="64"/>
      <c r="G55" s="116"/>
      <c r="H55" s="18"/>
      <c r="I55" s="17"/>
    </row>
    <row r="56" spans="1:15" s="71" customFormat="1" ht="15.6" customHeight="1" x14ac:dyDescent="0.25">
      <c r="A56" s="17"/>
      <c r="B56" s="64"/>
      <c r="C56" s="130" t="s">
        <v>2198</v>
      </c>
      <c r="D56" s="64"/>
      <c r="E56" s="280" t="s">
        <v>1469</v>
      </c>
      <c r="F56" s="64"/>
      <c r="G56" s="116"/>
      <c r="H56" s="94"/>
      <c r="I56" s="93"/>
    </row>
    <row r="57" spans="1:15" ht="17.25" thickBot="1" x14ac:dyDescent="0.3">
      <c r="B57" s="64"/>
      <c r="C57" s="140" t="s">
        <v>2199</v>
      </c>
      <c r="D57" s="107"/>
      <c r="E57" s="280" t="s">
        <v>2522</v>
      </c>
      <c r="F57" s="107"/>
      <c r="G57" s="141"/>
      <c r="H57" s="18"/>
    </row>
    <row r="58" spans="1:15" ht="17.25" thickBot="1" x14ac:dyDescent="0.3">
      <c r="B58" s="64"/>
      <c r="C58" s="142" t="s">
        <v>2200</v>
      </c>
      <c r="D58" s="143"/>
      <c r="E58" s="144">
        <f>SUM(E59:E62)</f>
        <v>1</v>
      </c>
      <c r="F58" s="143"/>
      <c r="G58" s="143"/>
      <c r="H58" s="64"/>
      <c r="I58" s="71"/>
    </row>
    <row r="59" spans="1:15" ht="16.5" x14ac:dyDescent="0.25">
      <c r="B59" s="64"/>
      <c r="C59" s="102" t="s">
        <v>2201</v>
      </c>
      <c r="D59" s="64"/>
      <c r="E59" s="145">
        <f>COUNTIF('Partie 2 - Liste de pointage'!$D:$D,Listes!$K$4)/SUM(COUNTIF('Partie 2 - Liste de pointage'!$D:$D,"*Rapportage ITIE ou divulgation systématique?*"),COUNTIF('Partie 2 - Liste de pointage'!$D:$D,Listes!$K$4),COUNTIF('Partie 2 - Liste de pointage'!$D:$D,Listes!$K$5),COUNTIF('Partie 2 - Liste de pointage'!$D:$D,Listes!$K$6),COUNTIF('Partie 2 - Liste de pointage'!$D:$D,Listes!$K$7))</f>
        <v>8.4745762711864403E-2</v>
      </c>
      <c r="F59" s="64"/>
      <c r="G59" s="146" t="s">
        <v>2202</v>
      </c>
      <c r="H59" s="64"/>
      <c r="I59" s="71"/>
      <c r="K59" s="147"/>
    </row>
    <row r="60" spans="1:15" s="71" customFormat="1" ht="16.5" x14ac:dyDescent="0.25">
      <c r="B60" s="99"/>
      <c r="C60" s="102" t="s">
        <v>2203</v>
      </c>
      <c r="D60" s="64"/>
      <c r="E60" s="145">
        <f>COUNTIF('Partie 2 - Liste de pointage'!$D:$D,Listes!$K$5)/SUM(COUNTIF('Partie 2 - Liste de pointage'!$D:$D,"*Rapportage ITIE ou divulgation systématique?*"),COUNTIF('Partie 2 - Liste de pointage'!$D:$D,Listes!$K$4),COUNTIF('Partie 2 - Liste de pointage'!$D:$D,Listes!$K$5),COUNTIF('Partie 2 - Liste de pointage'!$D:$D,Listes!$K$6),COUNTIF('Partie 2 - Liste de pointage'!$D:$D,Listes!$K$7))</f>
        <v>0.61016949152542377</v>
      </c>
      <c r="F60" s="64"/>
      <c r="G60" s="146" t="s">
        <v>2202</v>
      </c>
      <c r="H60" s="18"/>
      <c r="I60" s="17"/>
      <c r="K60" s="147"/>
    </row>
    <row r="61" spans="1:15" s="71" customFormat="1" ht="16.5" x14ac:dyDescent="0.25">
      <c r="A61" s="17"/>
      <c r="B61" s="64" t="s">
        <v>2168</v>
      </c>
      <c r="C61" s="102" t="s">
        <v>1496</v>
      </c>
      <c r="D61" s="64"/>
      <c r="E61" s="145">
        <f>COUNTIF('Partie 2 - Liste de pointage'!$D:$D,Listes!$K$6)/SUM(COUNTIF('Partie 2 - Liste de pointage'!$D:$D,"*Rapportage ITIE ou divulgation systématique?*"),COUNTIF('Partie 2 - Liste de pointage'!$D:$D,Listes!$K$4),COUNTIF('Partie 2 - Liste de pointage'!$D:$D,Listes!$K$5),COUNTIF('Partie 2 - Liste de pointage'!$D:$D,Listes!$K$6),COUNTIF('Partie 2 - Liste de pointage'!$D:$D,Listes!$K$7))</f>
        <v>0.10169491525423729</v>
      </c>
      <c r="F61" s="64"/>
      <c r="G61" s="146" t="s">
        <v>2202</v>
      </c>
      <c r="H61" s="18"/>
      <c r="I61" s="17"/>
      <c r="K61" s="147"/>
    </row>
    <row r="62" spans="1:15" ht="15" customHeight="1" thickBot="1" x14ac:dyDescent="0.3">
      <c r="B62" s="64" t="s">
        <v>2168</v>
      </c>
      <c r="C62" s="102" t="s">
        <v>2204</v>
      </c>
      <c r="D62" s="64"/>
      <c r="E62" s="145">
        <f>COUNTIF('Partie 2 - Liste de pointage'!$D:$D,Listes!$K$7)/SUM(COUNTIF('Partie 2 - Liste de pointage'!$D:$D,"*Rapportage ITIE ou divulgation systématique?*"),COUNTIF('Partie 2 - Liste de pointage'!$D:$D,Listes!$K$4),COUNTIF('Partie 2 - Liste de pointage'!$D:$D,Listes!$K$5),COUNTIF('Partie 2 - Liste de pointage'!$D:$D,Listes!$K$6),COUNTIF('Partie 2 - Liste de pointage'!$D:$D,Listes!$K$7))</f>
        <v>0.20338983050847459</v>
      </c>
      <c r="F62" s="64"/>
      <c r="G62" s="146" t="s">
        <v>2202</v>
      </c>
      <c r="H62" s="18"/>
      <c r="K62" s="147"/>
    </row>
    <row r="63" spans="1:15" ht="17.25" thickBot="1" x14ac:dyDescent="0.3">
      <c r="B63" s="64" t="s">
        <v>2168</v>
      </c>
      <c r="C63" s="148" t="s">
        <v>2205</v>
      </c>
      <c r="D63" s="149"/>
      <c r="E63" s="150"/>
      <c r="F63" s="149"/>
      <c r="G63" s="149"/>
      <c r="H63" s="64"/>
      <c r="I63" s="71"/>
      <c r="O63" s="71"/>
    </row>
    <row r="64" spans="1:15" s="71" customFormat="1" ht="16.5" x14ac:dyDescent="0.25">
      <c r="A64" s="17"/>
      <c r="B64" s="64" t="s">
        <v>2168</v>
      </c>
      <c r="C64" s="102" t="s">
        <v>2206</v>
      </c>
      <c r="D64" s="64"/>
      <c r="E64" s="233" t="s">
        <v>2651</v>
      </c>
      <c r="F64" s="64"/>
      <c r="G64" s="103"/>
      <c r="H64" s="64"/>
    </row>
    <row r="65" spans="1:9" ht="16.5" x14ac:dyDescent="0.25">
      <c r="B65" s="18"/>
      <c r="C65" s="102" t="s">
        <v>2207</v>
      </c>
      <c r="D65" s="64"/>
      <c r="E65" s="233" t="s">
        <v>2650</v>
      </c>
      <c r="F65" s="64"/>
      <c r="G65" s="103"/>
      <c r="H65" s="18"/>
    </row>
    <row r="66" spans="1:9" ht="12.75" customHeight="1" x14ac:dyDescent="0.25">
      <c r="B66" s="18"/>
      <c r="C66" s="102" t="s">
        <v>2208</v>
      </c>
      <c r="D66" s="64"/>
      <c r="E66" s="286" t="s">
        <v>2652</v>
      </c>
      <c r="F66" s="64"/>
      <c r="G66" s="103"/>
      <c r="H66" s="18"/>
    </row>
    <row r="67" spans="1:9" ht="18.75" customHeight="1" thickBot="1" x14ac:dyDescent="0.3">
      <c r="B67" s="18"/>
      <c r="C67" s="151"/>
      <c r="D67" s="107"/>
      <c r="E67" s="108"/>
      <c r="F67" s="107"/>
      <c r="G67" s="119"/>
      <c r="H67" s="64"/>
      <c r="I67" s="71"/>
    </row>
    <row r="68" spans="1:9" s="71" customFormat="1" ht="17.25" customHeight="1" x14ac:dyDescent="0.25">
      <c r="A68" s="17"/>
      <c r="B68" s="17"/>
      <c r="C68" s="49"/>
      <c r="D68" s="49"/>
      <c r="E68" s="49"/>
      <c r="F68" s="49"/>
      <c r="G68" s="18"/>
      <c r="H68" s="18"/>
      <c r="I68" s="17"/>
    </row>
    <row r="69" spans="1:9" ht="17.25" hidden="1" customHeight="1" thickBot="1" x14ac:dyDescent="0.35">
      <c r="B69" s="18"/>
      <c r="C69" s="364" t="s">
        <v>2159</v>
      </c>
      <c r="D69" s="364"/>
      <c r="E69" s="364"/>
      <c r="F69" s="364"/>
      <c r="G69" s="364"/>
      <c r="H69" s="18"/>
    </row>
    <row r="70" spans="1:9" ht="24" hidden="1" customHeight="1" thickBot="1" x14ac:dyDescent="0.35">
      <c r="B70" s="18"/>
      <c r="C70" s="365" t="s">
        <v>2160</v>
      </c>
      <c r="D70" s="365"/>
      <c r="E70" s="365"/>
      <c r="F70" s="365"/>
      <c r="G70" s="365"/>
      <c r="H70" s="18"/>
    </row>
    <row r="71" spans="1:9" ht="19.5" hidden="1" customHeight="1" thickBot="1" x14ac:dyDescent="0.35">
      <c r="C71" s="364" t="s">
        <v>2161</v>
      </c>
      <c r="D71" s="364"/>
      <c r="E71" s="364"/>
      <c r="F71" s="364"/>
      <c r="G71" s="364"/>
    </row>
    <row r="72" spans="1:9" ht="18.75" hidden="1" customHeight="1" thickBot="1" x14ac:dyDescent="0.35">
      <c r="C72" s="358" t="s">
        <v>2162</v>
      </c>
      <c r="D72" s="358"/>
      <c r="E72" s="358"/>
      <c r="F72" s="358"/>
      <c r="G72" s="358"/>
    </row>
    <row r="73" spans="1:9" ht="17.25" thickBot="1" x14ac:dyDescent="0.3">
      <c r="B73" s="64" t="s">
        <v>2167</v>
      </c>
      <c r="C73" s="62"/>
      <c r="D73" s="62"/>
      <c r="E73" s="62"/>
      <c r="F73" s="62"/>
      <c r="G73" s="63"/>
      <c r="H73" s="64"/>
      <c r="I73" s="71"/>
    </row>
    <row r="74" spans="1:9" s="71" customFormat="1" ht="16.5" x14ac:dyDescent="0.25">
      <c r="B74" s="64" t="s">
        <v>2167</v>
      </c>
      <c r="C74" s="359" t="s">
        <v>2215</v>
      </c>
      <c r="D74" s="359"/>
      <c r="E74" s="359"/>
      <c r="F74" s="17"/>
      <c r="G74" s="18"/>
      <c r="H74" s="64"/>
    </row>
    <row r="75" spans="1:9" s="71" customFormat="1" ht="16.5" x14ac:dyDescent="0.25">
      <c r="B75" s="64" t="s">
        <v>2167</v>
      </c>
      <c r="C75" s="360" t="s">
        <v>2363</v>
      </c>
      <c r="D75" s="360"/>
      <c r="E75" s="360"/>
      <c r="F75" s="17"/>
      <c r="G75" s="17"/>
      <c r="H75" s="64"/>
    </row>
    <row r="76" spans="1:9" ht="16.5" x14ac:dyDescent="0.25">
      <c r="B76" s="64" t="s">
        <v>2167</v>
      </c>
      <c r="C76" s="65"/>
      <c r="D76" s="64"/>
      <c r="E76" s="66"/>
      <c r="F76" s="64"/>
      <c r="G76" s="64"/>
      <c r="H76" s="18"/>
    </row>
    <row r="77" spans="1:9" s="71" customFormat="1" ht="16.5" x14ac:dyDescent="0.25">
      <c r="B77" s="64" t="s">
        <v>2167</v>
      </c>
      <c r="C77" s="74"/>
      <c r="D77" s="64"/>
      <c r="E77" s="66"/>
      <c r="F77" s="64"/>
      <c r="G77" s="64"/>
      <c r="H77" s="64"/>
    </row>
    <row r="78" spans="1:9" s="71" customFormat="1" ht="16.5" x14ac:dyDescent="0.25">
      <c r="B78" s="64" t="s">
        <v>2167</v>
      </c>
      <c r="C78" s="74"/>
      <c r="D78" s="64"/>
      <c r="E78" s="66"/>
      <c r="F78" s="64"/>
      <c r="G78" s="64"/>
      <c r="H78" s="64"/>
    </row>
    <row r="79" spans="1:9" ht="16.5" x14ac:dyDescent="0.25">
      <c r="B79" s="64" t="s">
        <v>2167</v>
      </c>
      <c r="C79" s="74"/>
      <c r="D79" s="64"/>
      <c r="E79" s="66"/>
      <c r="F79" s="64"/>
      <c r="G79" s="64"/>
      <c r="H79" s="18"/>
    </row>
    <row r="80" spans="1:9" ht="16.5" x14ac:dyDescent="0.25">
      <c r="B80" s="64" t="s">
        <v>2167</v>
      </c>
      <c r="C80" s="74"/>
      <c r="D80" s="64"/>
      <c r="E80" s="66"/>
      <c r="F80" s="64"/>
      <c r="G80" s="64"/>
      <c r="H80" s="64"/>
      <c r="I80" s="71"/>
    </row>
    <row r="81" spans="2:9" ht="16.5" x14ac:dyDescent="0.25">
      <c r="B81" s="64" t="s">
        <v>2167</v>
      </c>
      <c r="C81" s="75"/>
      <c r="D81" s="64"/>
      <c r="E81" s="66"/>
      <c r="F81" s="64"/>
      <c r="G81" s="64"/>
      <c r="H81" s="64"/>
      <c r="I81" s="71"/>
    </row>
    <row r="82" spans="2:9" ht="16.5" x14ac:dyDescent="0.25">
      <c r="B82" s="64" t="s">
        <v>2167</v>
      </c>
      <c r="C82" s="74"/>
      <c r="D82" s="64"/>
      <c r="E82" s="66"/>
      <c r="F82" s="64"/>
      <c r="G82" s="64"/>
      <c r="H82" s="18"/>
    </row>
    <row r="83" spans="2:9" ht="16.5" x14ac:dyDescent="0.25">
      <c r="B83" s="64" t="s">
        <v>2167</v>
      </c>
      <c r="C83" s="74"/>
      <c r="D83" s="64"/>
      <c r="E83" s="66"/>
      <c r="F83" s="64"/>
      <c r="G83" s="64"/>
      <c r="H83" s="18"/>
    </row>
    <row r="84" spans="2:9" ht="16.5" x14ac:dyDescent="0.25">
      <c r="B84" s="64" t="s">
        <v>2167</v>
      </c>
      <c r="C84" s="76"/>
      <c r="D84" s="64"/>
      <c r="E84" s="66"/>
      <c r="F84" s="64"/>
      <c r="G84" s="64"/>
      <c r="H84" s="18"/>
    </row>
    <row r="85" spans="2:9" ht="16.5" x14ac:dyDescent="0.25">
      <c r="B85" s="64" t="s">
        <v>2167</v>
      </c>
      <c r="C85" s="74"/>
      <c r="D85" s="64"/>
      <c r="E85" s="77"/>
      <c r="F85" s="64"/>
      <c r="G85" s="64"/>
      <c r="H85" s="18"/>
    </row>
    <row r="86" spans="2:9" ht="16.5" x14ac:dyDescent="0.25">
      <c r="B86" s="64" t="s">
        <v>2167</v>
      </c>
      <c r="C86" s="78"/>
      <c r="D86" s="64"/>
      <c r="E86" s="66"/>
      <c r="F86" s="64"/>
      <c r="G86" s="64"/>
      <c r="H86" s="18"/>
    </row>
    <row r="87" spans="2:9" ht="16.5" x14ac:dyDescent="0.25">
      <c r="B87" s="64" t="s">
        <v>2167</v>
      </c>
      <c r="C87" s="74"/>
      <c r="D87" s="64"/>
      <c r="E87" s="66"/>
      <c r="F87" s="64"/>
      <c r="G87" s="64"/>
      <c r="H87" s="18"/>
    </row>
    <row r="88" spans="2:9" ht="16.5" x14ac:dyDescent="0.25">
      <c r="B88" s="64"/>
      <c r="C88" s="74"/>
      <c r="D88" s="64"/>
      <c r="E88" s="66"/>
      <c r="F88" s="64"/>
      <c r="G88" s="64"/>
      <c r="H88" s="18"/>
    </row>
    <row r="89" spans="2:9" ht="16.5" x14ac:dyDescent="0.25">
      <c r="B89" s="64"/>
      <c r="C89" s="74"/>
      <c r="D89" s="64"/>
      <c r="E89" s="66"/>
      <c r="F89" s="64"/>
      <c r="G89" s="64"/>
      <c r="H89" s="18"/>
    </row>
    <row r="90" spans="2:9" ht="16.5" x14ac:dyDescent="0.25">
      <c r="B90" s="64"/>
      <c r="C90" s="74"/>
      <c r="D90" s="64"/>
      <c r="E90" s="66"/>
      <c r="F90" s="64"/>
      <c r="G90" s="64"/>
      <c r="H90" s="18"/>
    </row>
    <row r="91" spans="2:9" ht="16.5" x14ac:dyDescent="0.25">
      <c r="B91" s="64"/>
      <c r="C91" s="67"/>
      <c r="D91" s="79"/>
      <c r="E91" s="80"/>
      <c r="F91" s="79"/>
      <c r="G91" s="79"/>
      <c r="H91" s="18"/>
    </row>
    <row r="92" spans="2:9" ht="16.5" x14ac:dyDescent="0.25">
      <c r="B92" s="64"/>
      <c r="C92" s="69"/>
      <c r="D92" s="64"/>
      <c r="E92" s="81"/>
      <c r="F92" s="64"/>
      <c r="G92" s="64"/>
      <c r="H92" s="18"/>
    </row>
    <row r="93" spans="2:9" s="71" customFormat="1" ht="16.5" x14ac:dyDescent="0.25">
      <c r="B93" s="67"/>
      <c r="C93" s="69"/>
      <c r="D93" s="64"/>
      <c r="E93" s="81"/>
      <c r="F93" s="64"/>
      <c r="G93" s="64"/>
      <c r="H93" s="18"/>
      <c r="I93" s="17"/>
    </row>
    <row r="94" spans="2:9" ht="16.5" x14ac:dyDescent="0.25">
      <c r="B94" s="64" t="s">
        <v>2168</v>
      </c>
      <c r="C94" s="69"/>
      <c r="D94" s="64"/>
      <c r="E94" s="81"/>
      <c r="F94" s="64"/>
      <c r="G94" s="64"/>
      <c r="H94" s="18"/>
    </row>
    <row r="95" spans="2:9" ht="16.5" x14ac:dyDescent="0.25">
      <c r="B95" s="64" t="s">
        <v>2168</v>
      </c>
      <c r="C95" s="69"/>
      <c r="D95" s="64"/>
      <c r="E95" s="81"/>
      <c r="F95" s="64"/>
      <c r="G95" s="64"/>
      <c r="H95" s="18"/>
    </row>
    <row r="96" spans="2:9" ht="16.5" x14ac:dyDescent="0.25">
      <c r="B96" s="64" t="s">
        <v>2168</v>
      </c>
      <c r="C96" s="67"/>
      <c r="D96" s="79"/>
      <c r="E96" s="80"/>
      <c r="F96" s="79"/>
      <c r="G96" s="79"/>
      <c r="H96" s="64"/>
      <c r="I96" s="71"/>
    </row>
    <row r="97" spans="2:8" ht="16.5" x14ac:dyDescent="0.25">
      <c r="B97" s="64" t="s">
        <v>2168</v>
      </c>
      <c r="C97" s="69"/>
      <c r="D97" s="64"/>
      <c r="E97" s="66"/>
      <c r="F97" s="64"/>
      <c r="G97" s="64"/>
      <c r="H97" s="18"/>
    </row>
    <row r="98" spans="2:8" ht="16.5" x14ac:dyDescent="0.25">
      <c r="B98" s="18"/>
      <c r="C98" s="69"/>
      <c r="D98" s="64"/>
      <c r="E98" s="66"/>
      <c r="F98" s="64"/>
      <c r="G98" s="64"/>
      <c r="H98" s="18"/>
    </row>
    <row r="99" spans="2:8" ht="16.5" x14ac:dyDescent="0.25">
      <c r="B99" s="18"/>
      <c r="C99" s="69"/>
      <c r="D99" s="64"/>
      <c r="E99" s="66"/>
      <c r="F99" s="64"/>
      <c r="G99" s="64"/>
      <c r="H99" s="18"/>
    </row>
    <row r="100" spans="2:8" ht="16.5" x14ac:dyDescent="0.25">
      <c r="B100" s="18"/>
      <c r="C100" s="66"/>
      <c r="D100" s="64"/>
      <c r="E100" s="66"/>
      <c r="F100" s="64"/>
      <c r="G100" s="64"/>
      <c r="H100" s="18"/>
    </row>
    <row r="101" spans="2:8" ht="15" customHeight="1" x14ac:dyDescent="0.25">
      <c r="B101" s="18"/>
      <c r="C101" s="49"/>
      <c r="D101" s="49"/>
      <c r="E101" s="49"/>
      <c r="F101" s="49"/>
      <c r="G101" s="18"/>
      <c r="H101" s="18"/>
    </row>
    <row r="102" spans="2:8" ht="15" customHeight="1" x14ac:dyDescent="0.25">
      <c r="C102" s="18"/>
      <c r="D102" s="18"/>
      <c r="E102" s="18"/>
      <c r="F102" s="18"/>
      <c r="G102" s="18"/>
      <c r="H102" s="18"/>
    </row>
    <row r="103" spans="2:8" ht="16.5" x14ac:dyDescent="0.25">
      <c r="C103" s="377"/>
      <c r="D103" s="377"/>
      <c r="E103" s="377"/>
      <c r="F103" s="377"/>
      <c r="G103" s="377"/>
      <c r="H103" s="18"/>
    </row>
    <row r="104" spans="2:8" ht="16.5" x14ac:dyDescent="0.25">
      <c r="C104" s="377"/>
      <c r="D104" s="377"/>
      <c r="E104" s="377"/>
      <c r="F104" s="377"/>
      <c r="G104" s="377"/>
      <c r="H104" s="18"/>
    </row>
    <row r="105" spans="2:8" ht="18.75" customHeight="1" x14ac:dyDescent="0.25">
      <c r="C105" s="377"/>
      <c r="D105" s="377"/>
      <c r="E105" s="377"/>
      <c r="F105" s="377"/>
      <c r="G105" s="377"/>
    </row>
    <row r="106" spans="2:8" ht="16.5" x14ac:dyDescent="0.25">
      <c r="C106" s="377"/>
      <c r="D106" s="377"/>
      <c r="E106" s="377"/>
      <c r="F106" s="377"/>
      <c r="G106" s="377"/>
    </row>
    <row r="107" spans="2:8" ht="16.5" x14ac:dyDescent="0.25">
      <c r="C107" s="49"/>
      <c r="D107" s="49"/>
      <c r="E107" s="49"/>
      <c r="F107" s="49"/>
      <c r="G107" s="18"/>
    </row>
    <row r="108" spans="2:8" ht="16.5" x14ac:dyDescent="0.25">
      <c r="C108" s="376"/>
      <c r="D108" s="376"/>
      <c r="E108" s="376"/>
      <c r="F108" s="18"/>
      <c r="G108" s="18"/>
    </row>
    <row r="109" spans="2:8" ht="16.5" x14ac:dyDescent="0.25">
      <c r="C109" s="376"/>
      <c r="D109" s="376"/>
      <c r="E109" s="376"/>
      <c r="F109" s="18"/>
      <c r="G109" s="18"/>
    </row>
    <row r="110" spans="2:8" ht="16.5" x14ac:dyDescent="0.25">
      <c r="C110" s="18"/>
      <c r="D110" s="18"/>
      <c r="E110" s="18"/>
      <c r="F110" s="18"/>
      <c r="G110" s="18"/>
    </row>
    <row r="111" spans="2:8" ht="16.5" x14ac:dyDescent="0.25"/>
    <row r="112" spans="2:8"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row r="123" ht="16.5" x14ac:dyDescent="0.25"/>
    <row r="124" ht="16.5" x14ac:dyDescent="0.25"/>
    <row r="125" ht="16.5" x14ac:dyDescent="0.25"/>
    <row r="126" ht="16.5" x14ac:dyDescent="0.25"/>
  </sheetData>
  <sheetProtection selectLockedCells="1"/>
  <dataConsolidate/>
  <mergeCells count="17">
    <mergeCell ref="C75:E75"/>
    <mergeCell ref="C69:G69"/>
    <mergeCell ref="C70:G70"/>
    <mergeCell ref="C71:G71"/>
    <mergeCell ref="C72:G72"/>
    <mergeCell ref="C74:E74"/>
    <mergeCell ref="C109:E109"/>
    <mergeCell ref="C103:G103"/>
    <mergeCell ref="C104:G104"/>
    <mergeCell ref="C105:G105"/>
    <mergeCell ref="C106:G106"/>
    <mergeCell ref="C108:E108"/>
    <mergeCell ref="G25:G26"/>
    <mergeCell ref="C10:E10"/>
    <mergeCell ref="C11:E11"/>
    <mergeCell ref="C12:F12"/>
    <mergeCell ref="G10:G13"/>
  </mergeCells>
  <dataValidations xWindow="1029" yWindow="583" count="19">
    <dataValidation allowBlank="1" showInputMessage="1" showErrorMessage="1" promptTitle="URL" prompt="Veuillez insérer l'URL directe vers le document de référence" sqref="E37 G37:G40" xr:uid="{E079451B-F0E4-4AD3-9941-BD41CD0AABAD}"/>
    <dataValidation type="whole" operator="greaterThanOrEqual" allowBlank="1" showInputMessage="1" showErrorMessage="1" errorTitle="Nombre" error="Veuillez saisir uniquement des chiffres dans cette cellule. _x000a__x000a_Si des informations supplémentaires sont appropriées, veuillez les inclure dans les colonnes appropriées à droite." sqref="E48:E49" xr:uid="{2916E609-B226-4778-8963-94CBF4BD97F2}">
      <formula1>1</formula1>
    </dataValidation>
    <dataValidation type="list" allowBlank="1" showInputMessage="1" showErrorMessage="1" errorTitle="Saisie erronée" error="Veuillez choisir parmi les suivants:_x000a_Oui_x000a_Non_x000a_En Partie_x000a_Sans objet_x000a_" promptTitle="Choisissez parmi les suivants" prompt="Oui_x000a_Non_x000a_En Partie_x000a_Sans objet" sqref="E43:E46 E28 E35 E32 E54:E57" xr:uid="{CE425872-3722-4945-9BB9-D513A7D33416}">
      <formula1>Simple_options_list</formula1>
    </dataValidation>
    <dataValidation type="decimal" errorStyle="warning"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Taux de change/conversion" prompt="Saisir ici le taux de change  d’1 USD dans la devise indiquée ci-dessus._x000a__x000a_Si des informations supplémentaires sont pertinentes, veuillez les noter dans la section commentaires" sqref="E51" xr:uid="{F55CB995-E97F-4524-BEDB-7BA1A35DC2C2}">
      <formula1>0</formula1>
      <formula2>9999999999999990000</formula2>
    </dataValidation>
    <dataValidation type="whole" allowBlank="1" showInputMessage="1" showErrorMessage="1" errorTitle="Veuillez ne pas remplir" error="Veuillez ne pas remplir manuellement ces celulles" sqref="E59:E62" xr:uid="{BEBC058E-8F61-4C4D-B11D-46041E0B391F}">
      <formula1>10000</formula1>
      <formula2>50000</formula2>
    </dataValidation>
    <dataValidation type="decimal" allowBlank="1" showInputMessage="1" showErrorMessage="1" errorTitle="Veuillez ne pas modifier" sqref="E8:G8" xr:uid="{7976E308-631D-47E9-AC6A-05B221BD22C0}">
      <formula1>10000</formula1>
      <formula2>50000</formula2>
    </dataValidation>
    <dataValidation type="decimal" allowBlank="1" showInputMessage="1" showErrorMessage="1" errorTitle="Veuillez ne pas modifier" error="Veuillez ne pas modifier ces cellules" sqref="C8:D8 C73:E74 F73:G75" xr:uid="{D64B9237-40BB-4A17-AE35-69869BD025B3}">
      <formula1>10000</formula1>
      <formula2>50000</formula2>
    </dataValidation>
    <dataValidation allowBlank="1" showInputMessage="1" showErrorMessage="1" promptTitle="Saisissez la date" prompt="Saisissez la date sous un format spécifique: AAAA-MM-JJ" sqref="E33 E36 E30" xr:uid="{A0323246-ACB5-4B69-874E-239E9DBFDA9A}"/>
    <dataValidation type="textLength" allowBlank="1" showInputMessage="1" showErrorMessage="1" errorTitle="Veuillez ne pas modifier" error="Veuillez ne pas modifier ces cellules" sqref="C66:C67 F15 D18:G19 D15" xr:uid="{AD85E4FE-6EDB-40B6-992E-49A3C54868FD}">
      <formula1>10000</formula1>
      <formula2>50000</formula2>
    </dataValidation>
    <dataValidation type="whole" allowBlank="1" showInputMessage="1" showErrorMessage="1" errorTitle="Veuillez ne pas modifier" error="Veuillez ne pas modifier ces cellules" sqref="G27 G15 E15 C53:C65 C50:C51 G59:G62 C47 C15 C17:C37 C39:C45" xr:uid="{D9F471FE-21F1-4AB1-B7D7-A0A504272613}">
      <formula1>10000</formula1>
      <formula2>50000</formula2>
    </dataValidation>
    <dataValidation type="date" allowBlank="1" showInputMessage="1" showErrorMessage="1" errorTitle="Format incorrect" error="Veuillez révisez les informations selon le format spécifié: AAAA-MM-JJ" promptTitle="Saisissez la date" prompt="Saisissez la date sous un format spécifique: AAAA-MM-JJ" sqref="E25:E26" xr:uid="{3768C680-CE1F-4875-9930-CCF186DE5C9A}">
      <formula1>36161</formula1>
      <formula2>47848</formula2>
    </dataValidation>
    <dataValidation type="list" allowBlank="1" showInputMessage="1" showErrorMessage="1" promptTitle="Type de déclaration" prompt="Veuillez indiquer le type de déclaration, parmi:_x000a__x000a_Divulgation systématique_x000a_Déclaration ITIE_x000a_Non disponible_x000a_Sans objet" sqref="E39" xr:uid="{C51FFB47-1BEF-4106-817D-D7C40267CDBF}">
      <formula1>Reporting_options_list</formula1>
    </dataValidation>
    <dataValidation allowBlank="1" showInputMessage="1" showErrorMessage="1" promptTitle="Additional relevant files" prompt="If several files relevant to the report exist, please indicate as such here. If several, please copy this into several rows." sqref="E38" xr:uid="{098DF1B4-53AD-44A6-97D1-85C998D2E5A7}"/>
    <dataValidation allowBlank="1" showInputMessage="1" showErrorMessage="1" promptTitle="Fichiers de données (CSV, Excel…" prompt="Veuillez insérer l'URL directe dans les fichiers de données accompagnant le rapport sur le site Internet national de l'ITIE. Les fichiers de données f" sqref="E34 E40" xr:uid="{00C26032-78A8-40D8-954F-4B53FE51277D}"/>
    <dataValidation allowBlank="1" showInputMessage="1" showErrorMessage="1" promptTitle="Nom de l'entité" prompt="Veuillez insérer le nom de l'organisation, compagnie, ou agence gouvernementale" sqref="E29" xr:uid="{2343E064-A80D-41F0-AD81-E05209725C43}"/>
    <dataValidation type="whole" allowBlank="1" showInputMessage="1" showErrorMessage="1" errorTitle="Veuillez ne pas modifier" error="Veuillez ne pas modifier ces cellules" sqref="C69:G72" xr:uid="{EF7F0EE1-6880-4244-A51B-FE07CEDFFB27}">
      <formula1>444</formula1>
      <formula2>445</formula2>
    </dataValidation>
    <dataValidation allowBlank="1" showInputMessage="1" showErrorMessage="1" errorTitle="Veuillez ne pas modifier" error="Veuillez ne pas modifier ces cellules" sqref="C52 C48:C49 C75:E75" xr:uid="{38E40CE9-FEFE-4F50-A54C-6DD0C626715E}"/>
    <dataValidation type="whole" allowBlank="1" showInputMessage="1" showErrorMessage="1" errorTitle="Veuillez ne pas modifier" error="Veuillez ne pas modifier ces cellules" sqref="C46" xr:uid="{31FC86A6-12C9-412D-92CF-30E961EB243C}">
      <formula1>4</formula1>
      <formula2>5</formula2>
    </dataValidation>
    <dataValidation allowBlank="1" showInputMessage="1" showErrorMessage="1" promptTitle="Autre secteur" prompt="Veuillez indiquer le nom du secteur supplémentaire." sqref="E47" xr:uid="{2E706BEC-A93C-4FC6-86EE-D34D2C606003}"/>
  </dataValidations>
  <hyperlinks>
    <hyperlink ref="C13" r:id="rId1" display="Si vous avez des questions, veuillez contacter  data@eiti.org" xr:uid="{00000000-0004-0000-0100-000012000000}"/>
    <hyperlink ref="C72:G72" r:id="rId2" display="Give us your feedback or report a conflict in the data! Write to us at  data@eiti.org" xr:uid="{2B1627D8-621C-4FBE-A497-9AFE969943B5}"/>
    <hyperlink ref="G72" r:id="rId3" display="Give us your feedback or report a conflict in the data! Write to us at  data@eiti.org" xr:uid="{6C5FFEFE-FC9C-4AD7-BE65-B9958593063A}"/>
    <hyperlink ref="E72:F72" r:id="rId4" display="Give us your feedback or report a conflict in the data! Write to us at  data@eiti.org" xr:uid="{DBEA8569-8C48-4726-9E9D-319FA97863C5}"/>
    <hyperlink ref="F72" r:id="rId5" display="Give us your feedback or report a conflict in the data! Write to us at  data@eiti.org" xr:uid="{C68DE811-3A82-40E8-AC61-102006E6BA24}"/>
    <hyperlink ref="C69:G69" r:id="rId6" display="Pour plus d’information sur l’ITIE, visitez notre site Internet  https://eiti.org" xr:uid="{128818C6-AB59-4A22-B089-A45A75B06974}"/>
    <hyperlink ref="C70:G70" r:id="rId7" display="Vous voulez en savoir plus sur votre pays ? Vérifiez si votre pays met en œuvre la Norme ITIE en visitant https://eiti.org/countries" xr:uid="{C216B62F-D79D-487C-8AFE-79B07BB1494C}"/>
    <hyperlink ref="C71:G71" r:id="rId8" display="Pour la version la plus récente des modèles de données résumées, consultez https://eiti.org/fr/document/modele-donnees-resumees-itie" xr:uid="{E59D7407-02BD-47A3-AA82-3DC5546201E2}"/>
    <hyperlink ref="C50" r:id="rId9" xr:uid="{00000000-0004-0000-0100-00000C000000}"/>
    <hyperlink ref="C53" r:id="rId10" location="r4-7" xr:uid="{00000000-0004-0000-0100-000011000000}"/>
    <hyperlink ref="C38" r:id="rId11" location="r7-2" xr:uid="{00000000-0004-0000-0100-000013000000}"/>
    <hyperlink ref="E40" r:id="rId12" xr:uid="{65CAEC09-E4BC-4AC8-BD8F-31F5200492D2}"/>
    <hyperlink ref="E66" r:id="rId13" xr:uid="{EFC75DEE-9205-41C1-9359-2D1A304D24D5}"/>
    <hyperlink ref="E31" r:id="rId14" xr:uid="{4A76C682-14FF-4B84-91F8-3B5624AA264A}"/>
  </hyperlinks>
  <pageMargins left="0.25" right="0.25" top="0.75" bottom="0.75" header="0.3" footer="0.3"/>
  <pageSetup paperSize="8" fitToHeight="0" orientation="landscape" horizontalDpi="2400" verticalDpi="2400" r:id="rId15"/>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217"/>
  <sheetViews>
    <sheetView showGridLines="0" tabSelected="1" topLeftCell="A7" zoomScaleNormal="100" workbookViewId="0">
      <selection activeCell="B10" sqref="B10:E10"/>
    </sheetView>
  </sheetViews>
  <sheetFormatPr baseColWidth="10" defaultColWidth="4" defaultRowHeight="24" customHeight="1" x14ac:dyDescent="0.25"/>
  <cols>
    <col min="1" max="1" width="4" style="263"/>
    <col min="2" max="2" width="56.5703125" style="263" customWidth="1"/>
    <col min="3" max="3" width="4" style="263"/>
    <col min="4" max="4" width="57.42578125" style="263" customWidth="1"/>
    <col min="5" max="5" width="4" style="263"/>
    <col min="6" max="6" width="56.28515625" style="263" customWidth="1"/>
    <col min="7" max="7" width="4" style="263"/>
    <col min="8" max="8" width="53.85546875" style="263" customWidth="1"/>
    <col min="9" max="15" width="4" style="263"/>
    <col min="16" max="16" width="42" style="263" bestFit="1" customWidth="1"/>
    <col min="17" max="16384" width="4" style="263"/>
  </cols>
  <sheetData>
    <row r="1" spans="2:8" ht="15.75" hidden="1" customHeight="1" x14ac:dyDescent="0.25"/>
    <row r="2" spans="2:8" ht="16.5" hidden="1" x14ac:dyDescent="0.25"/>
    <row r="3" spans="2:8" ht="16.5" hidden="1" x14ac:dyDescent="0.25">
      <c r="H3" s="334" t="s">
        <v>2169</v>
      </c>
    </row>
    <row r="4" spans="2:8" ht="16.5" hidden="1" x14ac:dyDescent="0.25">
      <c r="H4" s="334" t="str">
        <f>[2]Introduction!G4</f>
        <v>AAAA-MM-JJ</v>
      </c>
    </row>
    <row r="5" spans="2:8" ht="16.5" hidden="1" x14ac:dyDescent="0.25"/>
    <row r="6" spans="2:8" ht="16.5" hidden="1" x14ac:dyDescent="0.25"/>
    <row r="7" spans="2:8" ht="16.5" x14ac:dyDescent="0.25"/>
    <row r="8" spans="2:8" ht="16.5" x14ac:dyDescent="0.25">
      <c r="B8" s="335" t="s">
        <v>2216</v>
      </c>
      <c r="C8" s="83"/>
      <c r="D8" s="83"/>
      <c r="E8" s="83"/>
      <c r="F8" s="83"/>
      <c r="G8" s="83"/>
      <c r="H8" s="83"/>
    </row>
    <row r="9" spans="2:8" ht="21" x14ac:dyDescent="0.25">
      <c r="B9" s="82" t="s">
        <v>2170</v>
      </c>
      <c r="C9" s="83"/>
      <c r="D9" s="83"/>
      <c r="E9" s="83"/>
      <c r="F9" s="82"/>
      <c r="G9" s="83"/>
      <c r="H9" s="83"/>
    </row>
    <row r="10" spans="2:8" ht="17.100000000000001" customHeight="1" x14ac:dyDescent="0.25">
      <c r="B10" s="381" t="s">
        <v>2064</v>
      </c>
      <c r="C10" s="381"/>
      <c r="D10" s="381"/>
      <c r="E10" s="381"/>
      <c r="F10" s="381"/>
      <c r="G10" s="381"/>
      <c r="H10" s="381"/>
    </row>
    <row r="11" spans="2:8" ht="51.95" customHeight="1" x14ac:dyDescent="0.25">
      <c r="B11" s="384" t="s">
        <v>2217</v>
      </c>
      <c r="C11" s="384"/>
      <c r="D11" s="384"/>
      <c r="E11" s="384"/>
      <c r="F11" s="381"/>
      <c r="G11" s="381"/>
      <c r="H11" s="381"/>
    </row>
    <row r="12" spans="2:8" ht="36.6" customHeight="1" x14ac:dyDescent="0.25">
      <c r="B12" s="384" t="s">
        <v>2218</v>
      </c>
      <c r="C12" s="384"/>
      <c r="D12" s="384"/>
      <c r="E12" s="384"/>
      <c r="F12" s="381"/>
      <c r="G12" s="381"/>
      <c r="H12" s="381"/>
    </row>
    <row r="13" spans="2:8" ht="39" customHeight="1" x14ac:dyDescent="0.25">
      <c r="B13" s="384" t="s">
        <v>2219</v>
      </c>
      <c r="C13" s="384"/>
      <c r="D13" s="384"/>
      <c r="E13" s="384"/>
      <c r="F13" s="381"/>
      <c r="G13" s="381"/>
      <c r="H13" s="381"/>
    </row>
    <row r="14" spans="2:8" ht="17.100000000000001" customHeight="1" x14ac:dyDescent="0.25">
      <c r="B14" s="384" t="s">
        <v>2220</v>
      </c>
      <c r="C14" s="384"/>
      <c r="D14" s="384"/>
      <c r="E14" s="384"/>
      <c r="F14" s="381"/>
      <c r="G14" s="381"/>
      <c r="H14" s="381"/>
    </row>
    <row r="15" spans="2:8" ht="15" customHeight="1" x14ac:dyDescent="0.3">
      <c r="B15" s="382" t="s">
        <v>2221</v>
      </c>
      <c r="C15" s="383"/>
      <c r="D15" s="383"/>
      <c r="E15" s="383"/>
      <c r="F15" s="383"/>
      <c r="G15" s="383"/>
      <c r="H15" s="383"/>
    </row>
    <row r="16" spans="2:8" ht="15" customHeight="1" x14ac:dyDescent="0.3">
      <c r="E16" s="86"/>
      <c r="F16" s="86"/>
      <c r="G16" s="86"/>
      <c r="H16" s="86"/>
    </row>
    <row r="17" spans="2:8" ht="39" customHeight="1" x14ac:dyDescent="0.25">
      <c r="B17" s="232" t="s">
        <v>2365</v>
      </c>
      <c r="D17" s="152" t="s">
        <v>2065</v>
      </c>
      <c r="F17" s="336" t="s">
        <v>2222</v>
      </c>
      <c r="G17" s="264"/>
      <c r="H17" s="264"/>
    </row>
    <row r="18" spans="2:8" ht="16.5" x14ac:dyDescent="0.25"/>
    <row r="19" spans="2:8" x14ac:dyDescent="0.25">
      <c r="B19" s="337" t="s">
        <v>2223</v>
      </c>
      <c r="D19" s="338"/>
      <c r="F19" s="338"/>
    </row>
    <row r="20" spans="2:8" ht="16.5" x14ac:dyDescent="0.25">
      <c r="B20" s="339" t="s">
        <v>2224</v>
      </c>
      <c r="D20" s="339"/>
      <c r="F20" s="339"/>
    </row>
    <row r="21" spans="2:8" ht="16.5" x14ac:dyDescent="0.25">
      <c r="B21" s="340"/>
      <c r="D21" s="341"/>
      <c r="F21" s="341"/>
    </row>
    <row r="22" spans="2:8" ht="18.95" customHeight="1" x14ac:dyDescent="0.25">
      <c r="B22" s="342" t="s">
        <v>2225</v>
      </c>
      <c r="C22" s="343"/>
      <c r="D22" s="342" t="s">
        <v>2226</v>
      </c>
      <c r="E22" s="343"/>
      <c r="F22" s="342" t="s">
        <v>2227</v>
      </c>
      <c r="G22" s="343"/>
      <c r="H22" s="344" t="s">
        <v>2228</v>
      </c>
    </row>
    <row r="23" spans="2:8" ht="18.95" customHeight="1" x14ac:dyDescent="0.25">
      <c r="B23" s="155" t="s">
        <v>2229</v>
      </c>
      <c r="C23" s="283"/>
      <c r="D23" s="292"/>
      <c r="E23" s="283"/>
      <c r="F23" s="292"/>
      <c r="G23" s="283"/>
      <c r="H23" s="156"/>
    </row>
    <row r="24" spans="2:8" ht="16.5" x14ac:dyDescent="0.25">
      <c r="B24" s="293" t="s">
        <v>2230</v>
      </c>
      <c r="C24" s="283"/>
      <c r="D24" s="294"/>
      <c r="E24" s="283"/>
      <c r="F24" s="294"/>
      <c r="G24" s="283"/>
      <c r="H24" s="157"/>
    </row>
    <row r="25" spans="2:8" ht="242.25" x14ac:dyDescent="0.25">
      <c r="B25" s="287" t="s">
        <v>2231</v>
      </c>
      <c r="C25" s="283"/>
      <c r="D25" s="238" t="s">
        <v>2646</v>
      </c>
      <c r="E25" s="283"/>
      <c r="F25" s="238" t="s">
        <v>2693</v>
      </c>
      <c r="G25" s="283"/>
      <c r="H25" s="288" t="s">
        <v>2653</v>
      </c>
    </row>
    <row r="26" spans="2:8" ht="71.25" x14ac:dyDescent="0.25">
      <c r="B26" s="287" t="s">
        <v>2232</v>
      </c>
      <c r="C26" s="283"/>
      <c r="D26" s="238" t="s">
        <v>1489</v>
      </c>
      <c r="E26" s="283"/>
      <c r="F26" s="238" t="s">
        <v>2654</v>
      </c>
      <c r="G26" s="283"/>
      <c r="H26" s="288"/>
    </row>
    <row r="27" spans="2:8" ht="28.5" x14ac:dyDescent="0.25">
      <c r="B27" s="287" t="s">
        <v>2517</v>
      </c>
      <c r="C27" s="283"/>
      <c r="D27" s="238" t="s">
        <v>1489</v>
      </c>
      <c r="E27" s="283"/>
      <c r="F27" s="238" t="s">
        <v>2692</v>
      </c>
      <c r="G27" s="283"/>
      <c r="H27" s="157"/>
    </row>
    <row r="28" spans="2:8" ht="28.5" x14ac:dyDescent="0.25">
      <c r="B28" s="289" t="s">
        <v>2233</v>
      </c>
      <c r="C28" s="283"/>
      <c r="D28" s="238" t="s">
        <v>1489</v>
      </c>
      <c r="E28" s="283"/>
      <c r="F28" s="238" t="s">
        <v>2694</v>
      </c>
      <c r="G28" s="283"/>
      <c r="H28" s="158"/>
    </row>
    <row r="29" spans="2:8" ht="15" customHeight="1" x14ac:dyDescent="0.25">
      <c r="B29" s="290"/>
      <c r="C29" s="283"/>
      <c r="D29" s="291"/>
      <c r="E29" s="283"/>
      <c r="F29" s="291"/>
      <c r="G29" s="283"/>
      <c r="H29" s="283"/>
    </row>
    <row r="30" spans="2:8" ht="16.5" x14ac:dyDescent="0.25">
      <c r="B30" s="155" t="s">
        <v>2234</v>
      </c>
      <c r="C30" s="283"/>
      <c r="D30" s="292"/>
      <c r="E30" s="283"/>
      <c r="F30" s="292"/>
      <c r="G30" s="283"/>
      <c r="H30" s="156"/>
    </row>
    <row r="31" spans="2:8" ht="16.5" x14ac:dyDescent="0.25">
      <c r="B31" s="293" t="s">
        <v>2230</v>
      </c>
      <c r="C31" s="283"/>
      <c r="D31" s="294"/>
      <c r="E31" s="283"/>
      <c r="F31" s="294"/>
      <c r="G31" s="283"/>
      <c r="H31" s="157"/>
    </row>
    <row r="32" spans="2:8" ht="114" x14ac:dyDescent="0.25">
      <c r="B32" s="287" t="s">
        <v>2235</v>
      </c>
      <c r="C32" s="283"/>
      <c r="D32" s="238" t="s">
        <v>1489</v>
      </c>
      <c r="E32" s="283"/>
      <c r="F32" s="238" t="s">
        <v>2727</v>
      </c>
      <c r="G32" s="283"/>
      <c r="H32" s="295" t="s">
        <v>2655</v>
      </c>
    </row>
    <row r="33" spans="1:8" ht="57" x14ac:dyDescent="0.25">
      <c r="A33" s="345"/>
      <c r="B33" s="296" t="s">
        <v>2236</v>
      </c>
      <c r="C33" s="297"/>
      <c r="D33" s="238" t="s">
        <v>1489</v>
      </c>
      <c r="E33" s="283"/>
      <c r="F33" s="238" t="s">
        <v>2695</v>
      </c>
      <c r="G33" s="283"/>
      <c r="H33" s="295" t="s">
        <v>2656</v>
      </c>
    </row>
    <row r="34" spans="1:8" ht="28.5" x14ac:dyDescent="0.25">
      <c r="B34" s="287" t="s">
        <v>2237</v>
      </c>
      <c r="C34" s="283"/>
      <c r="D34" s="238" t="s">
        <v>1489</v>
      </c>
      <c r="E34" s="283"/>
      <c r="F34" s="238" t="s">
        <v>2696</v>
      </c>
      <c r="G34" s="283"/>
      <c r="H34" s="157"/>
    </row>
    <row r="35" spans="1:8" ht="16.5" x14ac:dyDescent="0.25">
      <c r="B35" s="298" t="s">
        <v>2236</v>
      </c>
      <c r="C35" s="297"/>
      <c r="D35" s="238" t="s">
        <v>1489</v>
      </c>
      <c r="E35" s="283"/>
      <c r="F35" s="238" t="s">
        <v>2697</v>
      </c>
      <c r="G35" s="283"/>
      <c r="H35" s="157"/>
    </row>
    <row r="36" spans="1:8" ht="16.5" x14ac:dyDescent="0.25">
      <c r="B36" s="287" t="s">
        <v>2238</v>
      </c>
      <c r="C36" s="283"/>
      <c r="D36" s="238" t="s">
        <v>1496</v>
      </c>
      <c r="E36" s="283"/>
      <c r="F36" s="238" t="s">
        <v>2697</v>
      </c>
      <c r="G36" s="283"/>
      <c r="H36" s="157" t="s">
        <v>2657</v>
      </c>
    </row>
    <row r="37" spans="1:8" ht="28.5" x14ac:dyDescent="0.25">
      <c r="B37" s="299" t="s">
        <v>2239</v>
      </c>
      <c r="C37" s="297"/>
      <c r="D37" s="238" t="s">
        <v>2724</v>
      </c>
      <c r="E37" s="283"/>
      <c r="F37" s="238" t="s">
        <v>2725</v>
      </c>
      <c r="G37" s="283"/>
      <c r="H37" s="307" t="s">
        <v>2726</v>
      </c>
    </row>
    <row r="38" spans="1:8" ht="16.5" x14ac:dyDescent="0.25">
      <c r="B38" s="300"/>
      <c r="C38" s="283"/>
      <c r="D38" s="291"/>
      <c r="E38" s="283"/>
      <c r="F38" s="291"/>
      <c r="G38" s="283"/>
      <c r="H38" s="301"/>
    </row>
    <row r="39" spans="1:8" ht="16.5" x14ac:dyDescent="0.25">
      <c r="B39" s="155" t="s">
        <v>2240</v>
      </c>
      <c r="C39" s="283"/>
      <c r="D39" s="302"/>
      <c r="E39" s="283"/>
      <c r="F39" s="302"/>
      <c r="G39" s="283"/>
      <c r="H39" s="156"/>
    </row>
    <row r="40" spans="1:8" ht="57" x14ac:dyDescent="0.25">
      <c r="B40" s="293" t="s">
        <v>2241</v>
      </c>
      <c r="C40" s="283"/>
      <c r="D40" s="238" t="s">
        <v>2646</v>
      </c>
      <c r="E40" s="283"/>
      <c r="F40" s="238" t="s">
        <v>2728</v>
      </c>
      <c r="G40" s="283"/>
      <c r="H40" s="295" t="s">
        <v>2729</v>
      </c>
    </row>
    <row r="41" spans="1:8" ht="57" x14ac:dyDescent="0.25">
      <c r="B41" s="293" t="s">
        <v>2242</v>
      </c>
      <c r="C41" s="283"/>
      <c r="D41" s="238" t="s">
        <v>1489</v>
      </c>
      <c r="E41" s="283"/>
      <c r="F41" s="238" t="s">
        <v>2658</v>
      </c>
      <c r="G41" s="283"/>
      <c r="H41" s="295" t="s">
        <v>2659</v>
      </c>
    </row>
    <row r="42" spans="1:8" ht="42.75" x14ac:dyDescent="0.25">
      <c r="B42" s="303" t="s">
        <v>2243</v>
      </c>
      <c r="C42" s="283"/>
      <c r="D42" s="240" t="s">
        <v>1489</v>
      </c>
      <c r="E42" s="283"/>
      <c r="F42" s="240" t="s">
        <v>2698</v>
      </c>
      <c r="G42" s="283"/>
      <c r="H42" s="158"/>
    </row>
    <row r="43" spans="1:8" ht="16.5" x14ac:dyDescent="0.25">
      <c r="B43" s="290"/>
      <c r="C43" s="283"/>
      <c r="D43" s="291"/>
      <c r="E43" s="283"/>
      <c r="F43" s="291"/>
      <c r="G43" s="283"/>
      <c r="H43" s="283"/>
    </row>
    <row r="44" spans="1:8" ht="16.5" x14ac:dyDescent="0.25">
      <c r="B44" s="155" t="s">
        <v>2244</v>
      </c>
      <c r="C44" s="283"/>
      <c r="D44" s="302"/>
      <c r="E44" s="283"/>
      <c r="F44" s="302"/>
      <c r="G44" s="283"/>
      <c r="H44" s="156"/>
    </row>
    <row r="45" spans="1:8" ht="42.75" x14ac:dyDescent="0.25">
      <c r="B45" s="293" t="s">
        <v>2245</v>
      </c>
      <c r="C45" s="283"/>
      <c r="D45" s="238" t="s">
        <v>1489</v>
      </c>
      <c r="E45" s="283"/>
      <c r="F45" s="238" t="s">
        <v>2699</v>
      </c>
      <c r="G45" s="283"/>
      <c r="H45" s="157"/>
    </row>
    <row r="46" spans="1:8" ht="142.5" x14ac:dyDescent="0.25">
      <c r="B46" s="287" t="s">
        <v>2246</v>
      </c>
      <c r="C46" s="283"/>
      <c r="D46" s="238" t="s">
        <v>2646</v>
      </c>
      <c r="E46" s="283"/>
      <c r="F46" s="304" t="s">
        <v>2660</v>
      </c>
      <c r="G46" s="283"/>
      <c r="H46" s="295" t="s">
        <v>2730</v>
      </c>
    </row>
    <row r="47" spans="1:8" ht="57" x14ac:dyDescent="0.25">
      <c r="B47" s="293" t="s">
        <v>2247</v>
      </c>
      <c r="C47" s="283"/>
      <c r="D47" s="238" t="s">
        <v>1489</v>
      </c>
      <c r="E47" s="283"/>
      <c r="F47" s="238" t="s">
        <v>2700</v>
      </c>
      <c r="G47" s="283"/>
      <c r="H47" s="295" t="s">
        <v>2731</v>
      </c>
    </row>
    <row r="48" spans="1:8" ht="42.75" x14ac:dyDescent="0.25">
      <c r="B48" s="293" t="s">
        <v>2248</v>
      </c>
      <c r="C48" s="283"/>
      <c r="D48" s="238" t="s">
        <v>1496</v>
      </c>
      <c r="E48" s="283"/>
      <c r="F48" s="238" t="s">
        <v>2661</v>
      </c>
      <c r="G48" s="283"/>
      <c r="H48" s="295" t="s">
        <v>2662</v>
      </c>
    </row>
    <row r="49" spans="2:8" ht="28.5" x14ac:dyDescent="0.25">
      <c r="B49" s="303" t="s">
        <v>2249</v>
      </c>
      <c r="C49" s="283"/>
      <c r="D49" s="240" t="s">
        <v>1489</v>
      </c>
      <c r="E49" s="283"/>
      <c r="F49" s="240" t="s">
        <v>2701</v>
      </c>
      <c r="G49" s="283"/>
      <c r="H49" s="158"/>
    </row>
    <row r="50" spans="2:8" ht="16.5" x14ac:dyDescent="0.25">
      <c r="B50" s="290"/>
      <c r="C50" s="283"/>
      <c r="D50" s="291"/>
      <c r="E50" s="283"/>
      <c r="F50" s="291"/>
      <c r="G50" s="283"/>
      <c r="H50" s="283"/>
    </row>
    <row r="51" spans="2:8" ht="16.5" x14ac:dyDescent="0.25">
      <c r="B51" s="155" t="s">
        <v>2250</v>
      </c>
      <c r="C51" s="283"/>
      <c r="D51" s="305"/>
      <c r="E51" s="283"/>
      <c r="F51" s="305"/>
      <c r="G51" s="283"/>
      <c r="H51" s="156"/>
    </row>
    <row r="52" spans="2:8" ht="185.25" x14ac:dyDescent="0.25">
      <c r="B52" s="293" t="s">
        <v>2251</v>
      </c>
      <c r="C52" s="283"/>
      <c r="D52" s="238" t="s">
        <v>1489</v>
      </c>
      <c r="E52" s="283"/>
      <c r="F52" s="238" t="s">
        <v>2732</v>
      </c>
      <c r="G52" s="283"/>
      <c r="H52" s="295" t="s">
        <v>2663</v>
      </c>
    </row>
    <row r="53" spans="2:8" ht="16.5" x14ac:dyDescent="0.25">
      <c r="B53" s="287" t="s">
        <v>2252</v>
      </c>
      <c r="C53" s="283"/>
      <c r="D53" s="238" t="s">
        <v>1489</v>
      </c>
      <c r="E53" s="283"/>
      <c r="F53" s="238" t="s">
        <v>2732</v>
      </c>
      <c r="G53" s="283"/>
      <c r="H53" s="295"/>
    </row>
    <row r="54" spans="2:8" ht="71.25" x14ac:dyDescent="0.25">
      <c r="B54" s="306" t="s">
        <v>2253</v>
      </c>
      <c r="C54" s="283"/>
      <c r="D54" s="239" t="s">
        <v>1489</v>
      </c>
      <c r="E54" s="283"/>
      <c r="F54" s="238" t="s">
        <v>2732</v>
      </c>
      <c r="G54" s="283"/>
      <c r="H54" s="307" t="s">
        <v>2664</v>
      </c>
    </row>
    <row r="55" spans="2:8" ht="16.5" x14ac:dyDescent="0.25">
      <c r="B55" s="290"/>
      <c r="C55" s="283"/>
      <c r="D55" s="291"/>
      <c r="E55" s="283"/>
      <c r="F55" s="291"/>
      <c r="G55" s="283"/>
      <c r="H55" s="283"/>
    </row>
    <row r="56" spans="2:8" ht="16.5" x14ac:dyDescent="0.25">
      <c r="B56" s="155" t="s">
        <v>2254</v>
      </c>
      <c r="C56" s="283"/>
      <c r="D56" s="305"/>
      <c r="E56" s="283"/>
      <c r="F56" s="305"/>
      <c r="G56" s="283"/>
      <c r="H56" s="156"/>
    </row>
    <row r="57" spans="2:8" ht="256.5" x14ac:dyDescent="0.25">
      <c r="B57" s="308" t="s">
        <v>2255</v>
      </c>
      <c r="C57" s="283"/>
      <c r="D57" s="238" t="s">
        <v>1489</v>
      </c>
      <c r="E57" s="283"/>
      <c r="F57" s="238" t="s">
        <v>2702</v>
      </c>
      <c r="G57" s="283"/>
      <c r="H57" s="295" t="s">
        <v>2665</v>
      </c>
    </row>
    <row r="58" spans="2:8" ht="42.75" x14ac:dyDescent="0.25">
      <c r="B58" s="309" t="s">
        <v>2126</v>
      </c>
      <c r="C58" s="283"/>
      <c r="D58" s="238" t="s">
        <v>1489</v>
      </c>
      <c r="E58" s="283"/>
      <c r="F58" s="304" t="s">
        <v>2734</v>
      </c>
      <c r="G58" s="283"/>
      <c r="H58" s="295" t="s">
        <v>2733</v>
      </c>
    </row>
    <row r="59" spans="2:8" ht="28.5" x14ac:dyDescent="0.25">
      <c r="B59" s="310" t="s">
        <v>2125</v>
      </c>
      <c r="C59" s="283"/>
      <c r="D59" s="240" t="s">
        <v>1502</v>
      </c>
      <c r="E59" s="283"/>
      <c r="F59" s="240" t="str">
        <f>IF(D59=[1]Listes!$K$4,"&lt; Indiquez l'URL de la source &gt;",IF(D59=[1]Listes!$K$5,"&lt; Référence de la section dans le Rapport ITIE ou URL&gt;",IF(D59=[1]Listes!$K$6,"&lt; Référence de la non-applicabilité &gt;","")))</f>
        <v/>
      </c>
      <c r="G59" s="283"/>
      <c r="H59" s="307" t="s">
        <v>2666</v>
      </c>
    </row>
    <row r="60" spans="2:8" ht="16.5" x14ac:dyDescent="0.25">
      <c r="B60" s="290"/>
      <c r="C60" s="283"/>
      <c r="D60" s="291"/>
      <c r="E60" s="283"/>
      <c r="F60" s="291"/>
      <c r="G60" s="283"/>
      <c r="H60" s="283"/>
    </row>
    <row r="61" spans="2:8" ht="16.5" x14ac:dyDescent="0.25">
      <c r="B61" s="155" t="s">
        <v>2256</v>
      </c>
      <c r="C61" s="283"/>
      <c r="D61" s="305"/>
      <c r="E61" s="283"/>
      <c r="F61" s="305"/>
      <c r="G61" s="283"/>
      <c r="H61" s="156"/>
    </row>
    <row r="62" spans="2:8" ht="42.75" x14ac:dyDescent="0.25">
      <c r="B62" s="303" t="s">
        <v>2091</v>
      </c>
      <c r="C62" s="283"/>
      <c r="D62" s="238" t="s">
        <v>1489</v>
      </c>
      <c r="E62" s="283"/>
      <c r="F62" s="238" t="s">
        <v>2703</v>
      </c>
      <c r="G62" s="283"/>
      <c r="H62" s="158"/>
    </row>
    <row r="63" spans="2:8" ht="16.5" x14ac:dyDescent="0.25">
      <c r="B63" s="290"/>
      <c r="C63" s="283"/>
      <c r="D63" s="291"/>
      <c r="E63" s="283"/>
      <c r="F63" s="291"/>
      <c r="G63" s="283"/>
      <c r="H63" s="283"/>
    </row>
    <row r="64" spans="2:8" ht="16.5" x14ac:dyDescent="0.25">
      <c r="B64" s="155" t="s">
        <v>2257</v>
      </c>
      <c r="C64" s="283"/>
      <c r="D64" s="305"/>
      <c r="E64" s="283"/>
      <c r="F64" s="305"/>
      <c r="G64" s="283"/>
      <c r="H64" s="156"/>
    </row>
    <row r="65" spans="2:8" ht="16.5" x14ac:dyDescent="0.25">
      <c r="B65" s="256" t="s">
        <v>2520</v>
      </c>
      <c r="C65" s="283"/>
      <c r="D65" s="311"/>
      <c r="E65" s="283"/>
      <c r="F65" s="311"/>
      <c r="G65" s="283"/>
      <c r="H65" s="157"/>
    </row>
    <row r="66" spans="2:8" ht="71.25" x14ac:dyDescent="0.25">
      <c r="B66" s="308" t="s">
        <v>2258</v>
      </c>
      <c r="C66" s="283"/>
      <c r="D66" s="238" t="s">
        <v>1489</v>
      </c>
      <c r="E66" s="283"/>
      <c r="F66" s="238" t="s">
        <v>2704</v>
      </c>
      <c r="G66" s="283"/>
      <c r="H66" s="157"/>
    </row>
    <row r="67" spans="2:8" ht="71.25" x14ac:dyDescent="0.25">
      <c r="B67" s="308" t="s">
        <v>2259</v>
      </c>
      <c r="C67" s="283"/>
      <c r="D67" s="238" t="s">
        <v>1489</v>
      </c>
      <c r="E67" s="283"/>
      <c r="F67" s="238" t="s">
        <v>2704</v>
      </c>
      <c r="G67" s="283"/>
      <c r="H67" s="157"/>
    </row>
    <row r="68" spans="2:8" ht="16.5" x14ac:dyDescent="0.25">
      <c r="B68" s="309" t="s">
        <v>2705</v>
      </c>
      <c r="C68" s="283"/>
      <c r="D68" s="312">
        <v>40708401691.984802</v>
      </c>
      <c r="E68" s="283"/>
      <c r="F68" s="238"/>
      <c r="G68" s="283"/>
      <c r="H68" s="157"/>
    </row>
    <row r="69" spans="2:8" ht="16.5" x14ac:dyDescent="0.25">
      <c r="B69" s="309" t="s">
        <v>2705</v>
      </c>
      <c r="C69" s="283"/>
      <c r="D69" s="312">
        <v>2426399</v>
      </c>
      <c r="E69" s="283"/>
      <c r="F69" s="238" t="s">
        <v>2117</v>
      </c>
      <c r="G69" s="283"/>
      <c r="H69" s="157"/>
    </row>
    <row r="70" spans="2:8" ht="16.5" x14ac:dyDescent="0.25">
      <c r="B70" s="309" t="s">
        <v>2667</v>
      </c>
      <c r="C70" s="283"/>
      <c r="D70" s="312">
        <v>99264143794.555359</v>
      </c>
      <c r="E70" s="283"/>
      <c r="F70" s="238" t="s">
        <v>1172</v>
      </c>
      <c r="G70" s="283"/>
      <c r="H70" s="157"/>
    </row>
    <row r="71" spans="2:8" ht="16.5" x14ac:dyDescent="0.25">
      <c r="B71" s="309" t="s">
        <v>2668</v>
      </c>
      <c r="C71" s="283"/>
      <c r="D71" s="312">
        <v>2576338</v>
      </c>
      <c r="E71" s="283"/>
      <c r="F71" s="238" t="s">
        <v>2117</v>
      </c>
      <c r="G71" s="283"/>
      <c r="H71" s="157"/>
    </row>
    <row r="72" spans="2:8" ht="16.5" x14ac:dyDescent="0.25">
      <c r="B72" s="309" t="s">
        <v>2706</v>
      </c>
      <c r="C72" s="283"/>
      <c r="D72" s="312">
        <v>2502072.3763199998</v>
      </c>
      <c r="E72" s="283"/>
      <c r="F72" s="238" t="s">
        <v>1172</v>
      </c>
      <c r="G72" s="283"/>
      <c r="H72" s="157"/>
    </row>
    <row r="73" spans="2:8" ht="16.5" x14ac:dyDescent="0.25">
      <c r="B73" s="309" t="s">
        <v>2707</v>
      </c>
      <c r="C73" s="283"/>
      <c r="D73" s="312">
        <v>254276</v>
      </c>
      <c r="E73" s="283"/>
      <c r="F73" s="238" t="s">
        <v>2117</v>
      </c>
      <c r="G73" s="283"/>
      <c r="H73" s="157"/>
    </row>
    <row r="74" spans="2:8" ht="16.5" x14ac:dyDescent="0.25">
      <c r="B74" s="309" t="s">
        <v>2708</v>
      </c>
      <c r="C74" s="283"/>
      <c r="D74" s="312">
        <v>38558131.494000003</v>
      </c>
      <c r="E74" s="283"/>
      <c r="F74" s="238" t="s">
        <v>1172</v>
      </c>
      <c r="G74" s="283"/>
      <c r="H74" s="157"/>
    </row>
    <row r="75" spans="2:8" ht="16.5" x14ac:dyDescent="0.25">
      <c r="B75" s="309" t="s">
        <v>2709</v>
      </c>
      <c r="C75" s="283"/>
      <c r="D75" s="312">
        <v>79167</v>
      </c>
      <c r="E75" s="283"/>
      <c r="F75" s="238" t="s">
        <v>2117</v>
      </c>
      <c r="G75" s="283"/>
      <c r="H75" s="157"/>
    </row>
    <row r="76" spans="2:8" ht="16.5" x14ac:dyDescent="0.25">
      <c r="B76" s="309" t="s">
        <v>2710</v>
      </c>
      <c r="C76" s="283"/>
      <c r="D76" s="312">
        <v>19710356.270059515</v>
      </c>
      <c r="E76" s="283"/>
      <c r="F76" s="238" t="s">
        <v>1172</v>
      </c>
      <c r="G76" s="283"/>
      <c r="H76" s="157"/>
    </row>
    <row r="77" spans="2:8" ht="16.5" x14ac:dyDescent="0.25">
      <c r="B77" s="309" t="s">
        <v>2711</v>
      </c>
      <c r="C77" s="283"/>
      <c r="D77" s="312">
        <v>295655</v>
      </c>
      <c r="E77" s="283"/>
      <c r="F77" s="238" t="s">
        <v>2117</v>
      </c>
      <c r="G77" s="283"/>
      <c r="H77" s="157"/>
    </row>
    <row r="78" spans="2:8" ht="16.5" x14ac:dyDescent="0.25">
      <c r="B78" s="309" t="s">
        <v>2669</v>
      </c>
      <c r="C78" s="283"/>
      <c r="D78" s="312">
        <v>42237923498.306679</v>
      </c>
      <c r="E78" s="283"/>
      <c r="F78" s="238" t="s">
        <v>1172</v>
      </c>
      <c r="G78" s="283"/>
      <c r="H78" s="157"/>
    </row>
    <row r="79" spans="2:8" ht="16.5" x14ac:dyDescent="0.25">
      <c r="B79" s="309" t="s">
        <v>2670</v>
      </c>
      <c r="C79" s="283"/>
      <c r="D79" s="312">
        <v>1020121</v>
      </c>
      <c r="E79" s="283"/>
      <c r="F79" s="313" t="s">
        <v>2714</v>
      </c>
      <c r="G79" s="283"/>
      <c r="H79" s="157"/>
    </row>
    <row r="80" spans="2:8" ht="16.5" x14ac:dyDescent="0.25">
      <c r="B80" s="309" t="s">
        <v>2672</v>
      </c>
      <c r="C80" s="283"/>
      <c r="D80" s="312">
        <v>2977093988.5995955</v>
      </c>
      <c r="E80" s="283"/>
      <c r="F80" s="238" t="s">
        <v>1172</v>
      </c>
      <c r="G80" s="283"/>
      <c r="H80" s="157"/>
    </row>
    <row r="81" spans="2:8" ht="16.5" x14ac:dyDescent="0.25">
      <c r="B81" s="309" t="s">
        <v>2673</v>
      </c>
      <c r="C81" s="283"/>
      <c r="D81" s="312">
        <v>174099</v>
      </c>
      <c r="E81" s="283"/>
      <c r="F81" s="313" t="s">
        <v>2671</v>
      </c>
      <c r="G81" s="283"/>
      <c r="H81" s="157"/>
    </row>
    <row r="82" spans="2:8" ht="16.5" x14ac:dyDescent="0.25">
      <c r="B82" s="309" t="s">
        <v>2674</v>
      </c>
      <c r="C82" s="283"/>
      <c r="D82" s="312">
        <v>85765000</v>
      </c>
      <c r="E82" s="283"/>
      <c r="F82" s="238" t="s">
        <v>1172</v>
      </c>
      <c r="G82" s="283"/>
      <c r="H82" s="157"/>
    </row>
    <row r="83" spans="2:8" ht="16.5" x14ac:dyDescent="0.25">
      <c r="B83" s="309" t="s">
        <v>2675</v>
      </c>
      <c r="C83" s="283"/>
      <c r="D83" s="312">
        <v>74921</v>
      </c>
      <c r="E83" s="283"/>
      <c r="F83" s="313" t="s">
        <v>2671</v>
      </c>
      <c r="G83" s="283"/>
      <c r="H83" s="157"/>
    </row>
    <row r="84" spans="2:8" ht="16.5" x14ac:dyDescent="0.25">
      <c r="B84" s="309" t="s">
        <v>2712</v>
      </c>
      <c r="C84" s="283"/>
      <c r="D84" s="312">
        <v>29179000</v>
      </c>
      <c r="E84" s="283"/>
      <c r="F84" s="238" t="s">
        <v>1172</v>
      </c>
      <c r="G84" s="283"/>
      <c r="H84" s="157"/>
    </row>
    <row r="85" spans="2:8" ht="16.5" x14ac:dyDescent="0.25">
      <c r="B85" s="310" t="s">
        <v>2713</v>
      </c>
      <c r="C85" s="283"/>
      <c r="D85" s="314">
        <v>4791</v>
      </c>
      <c r="E85" s="283"/>
      <c r="F85" s="313" t="s">
        <v>2671</v>
      </c>
      <c r="G85" s="283"/>
      <c r="H85" s="157"/>
    </row>
    <row r="86" spans="2:8" ht="16.5" x14ac:dyDescent="0.25">
      <c r="B86" s="290"/>
      <c r="C86" s="283"/>
      <c r="D86" s="291"/>
      <c r="E86" s="283"/>
      <c r="F86" s="291"/>
      <c r="G86" s="283"/>
      <c r="H86" s="283"/>
    </row>
    <row r="87" spans="2:8" ht="16.5" x14ac:dyDescent="0.25">
      <c r="B87" s="155" t="s">
        <v>2260</v>
      </c>
      <c r="C87" s="283"/>
      <c r="D87" s="305"/>
      <c r="E87" s="283"/>
      <c r="F87" s="305"/>
      <c r="G87" s="283"/>
      <c r="H87" s="156"/>
    </row>
    <row r="88" spans="2:8" ht="28.5" customHeight="1" x14ac:dyDescent="0.25">
      <c r="B88" s="308" t="s">
        <v>2261</v>
      </c>
      <c r="C88" s="283"/>
      <c r="D88" s="238" t="s">
        <v>2646</v>
      </c>
      <c r="E88" s="283"/>
      <c r="F88" s="238" t="s">
        <v>2715</v>
      </c>
      <c r="G88" s="283"/>
      <c r="H88" s="378" t="s">
        <v>2735</v>
      </c>
    </row>
    <row r="89" spans="2:8" ht="42.75" customHeight="1" x14ac:dyDescent="0.25">
      <c r="B89" s="308" t="s">
        <v>2262</v>
      </c>
      <c r="C89" s="283"/>
      <c r="D89" s="238" t="s">
        <v>2646</v>
      </c>
      <c r="E89" s="283"/>
      <c r="F89" s="238" t="s">
        <v>2716</v>
      </c>
      <c r="G89" s="283"/>
      <c r="H89" s="378"/>
    </row>
    <row r="90" spans="2:8" ht="16.5" x14ac:dyDescent="0.25">
      <c r="B90" s="309" t="s">
        <v>2667</v>
      </c>
      <c r="C90" s="283"/>
      <c r="D90" s="312">
        <v>47306971166</v>
      </c>
      <c r="E90" s="283"/>
      <c r="F90" s="238" t="s">
        <v>1172</v>
      </c>
      <c r="G90" s="283"/>
      <c r="H90" s="157"/>
    </row>
    <row r="91" spans="2:8" ht="16.5" x14ac:dyDescent="0.25">
      <c r="B91" s="309" t="s">
        <v>2668</v>
      </c>
      <c r="C91" s="283"/>
      <c r="D91" s="312">
        <v>1227823</v>
      </c>
      <c r="E91" s="283"/>
      <c r="F91" s="238" t="s">
        <v>2117</v>
      </c>
      <c r="G91" s="283"/>
      <c r="H91" s="157"/>
    </row>
    <row r="92" spans="2:8" ht="16.5" x14ac:dyDescent="0.25">
      <c r="B92" s="309" t="s">
        <v>2669</v>
      </c>
      <c r="C92" s="283"/>
      <c r="D92" s="312">
        <v>43302698057.664986</v>
      </c>
      <c r="E92" s="283"/>
      <c r="F92" s="238" t="s">
        <v>1172</v>
      </c>
      <c r="G92" s="283"/>
      <c r="H92" s="157"/>
    </row>
    <row r="93" spans="2:8" ht="16.5" x14ac:dyDescent="0.25">
      <c r="B93" s="309" t="s">
        <v>2670</v>
      </c>
      <c r="C93" s="283"/>
      <c r="D93" s="312">
        <v>1045837</v>
      </c>
      <c r="E93" s="283"/>
      <c r="F93" s="313" t="s">
        <v>2714</v>
      </c>
      <c r="G93" s="283"/>
      <c r="H93" s="157"/>
    </row>
    <row r="94" spans="2:8" ht="16.5" x14ac:dyDescent="0.25">
      <c r="B94" s="309" t="s">
        <v>2676</v>
      </c>
      <c r="C94" s="283"/>
      <c r="D94" s="312">
        <v>10146700000</v>
      </c>
      <c r="E94" s="283"/>
      <c r="F94" s="238" t="s">
        <v>1172</v>
      </c>
      <c r="G94" s="283"/>
      <c r="H94" s="157"/>
    </row>
    <row r="95" spans="2:8" ht="16.5" x14ac:dyDescent="0.25">
      <c r="B95" s="309" t="s">
        <v>2677</v>
      </c>
      <c r="C95" s="283"/>
      <c r="D95" s="312">
        <v>1066</v>
      </c>
      <c r="E95" s="283"/>
      <c r="F95" s="238" t="s">
        <v>2717</v>
      </c>
      <c r="G95" s="283"/>
      <c r="H95" s="157"/>
    </row>
    <row r="96" spans="2:8" ht="16.5" x14ac:dyDescent="0.25">
      <c r="B96" s="309" t="s">
        <v>2705</v>
      </c>
      <c r="C96" s="283"/>
      <c r="D96" s="312">
        <v>1845501900</v>
      </c>
      <c r="E96" s="283"/>
      <c r="F96" s="238" t="s">
        <v>1172</v>
      </c>
      <c r="G96" s="283"/>
      <c r="H96" s="157"/>
    </row>
    <row r="97" spans="2:8" ht="16.5" x14ac:dyDescent="0.25">
      <c r="B97" s="309" t="s">
        <v>2705</v>
      </c>
      <c r="C97" s="283"/>
      <c r="D97" s="312">
        <v>110000</v>
      </c>
      <c r="E97" s="283"/>
      <c r="F97" s="313" t="s">
        <v>2714</v>
      </c>
      <c r="G97" s="283"/>
      <c r="H97" s="157"/>
    </row>
    <row r="98" spans="2:8" ht="16.5" x14ac:dyDescent="0.25">
      <c r="B98" s="310"/>
      <c r="C98" s="283"/>
      <c r="D98" s="240"/>
      <c r="E98" s="283"/>
      <c r="F98" s="238"/>
      <c r="G98" s="283"/>
      <c r="H98" s="158"/>
    </row>
    <row r="99" spans="2:8" ht="16.5" x14ac:dyDescent="0.25">
      <c r="B99" s="290"/>
      <c r="C99" s="283"/>
      <c r="D99" s="291"/>
      <c r="E99" s="283"/>
      <c r="F99" s="291"/>
      <c r="G99" s="283"/>
      <c r="H99" s="283"/>
    </row>
    <row r="100" spans="2:8" ht="16.5" x14ac:dyDescent="0.25">
      <c r="B100" s="155" t="s">
        <v>2263</v>
      </c>
      <c r="C100" s="283"/>
      <c r="D100" s="305"/>
      <c r="E100" s="283"/>
      <c r="F100" s="315"/>
      <c r="G100" s="283"/>
      <c r="H100" s="156"/>
    </row>
    <row r="101" spans="2:8" ht="42.75" x14ac:dyDescent="0.25">
      <c r="B101" s="308" t="s">
        <v>2264</v>
      </c>
      <c r="C101" s="283"/>
      <c r="D101" s="238" t="s">
        <v>1489</v>
      </c>
      <c r="E101" s="283"/>
      <c r="F101" s="238" t="s">
        <v>2678</v>
      </c>
      <c r="G101" s="283"/>
      <c r="H101" s="157"/>
    </row>
    <row r="102" spans="2:8" ht="28.5" x14ac:dyDescent="0.25">
      <c r="B102" s="159" t="s">
        <v>2066</v>
      </c>
      <c r="C102" s="283"/>
      <c r="D102" s="238" t="s">
        <v>1489</v>
      </c>
      <c r="E102" s="283"/>
      <c r="F102" s="238" t="s">
        <v>2679</v>
      </c>
      <c r="G102" s="283"/>
      <c r="H102" s="157"/>
    </row>
    <row r="103" spans="2:8" ht="28.5" x14ac:dyDescent="0.25">
      <c r="B103" s="160" t="s">
        <v>2367</v>
      </c>
      <c r="C103" s="283"/>
      <c r="D103" s="356">
        <v>2.9134922881602246E-3</v>
      </c>
      <c r="E103" s="283"/>
      <c r="F103" s="316" t="s">
        <v>2366</v>
      </c>
      <c r="G103" s="283"/>
      <c r="H103" s="158"/>
    </row>
    <row r="104" spans="2:8" ht="16.5" x14ac:dyDescent="0.25">
      <c r="B104" s="290"/>
      <c r="C104" s="283"/>
      <c r="D104" s="291"/>
      <c r="E104" s="283"/>
      <c r="F104" s="291"/>
      <c r="G104" s="283"/>
      <c r="H104" s="283"/>
    </row>
    <row r="105" spans="2:8" ht="16.5" x14ac:dyDescent="0.25">
      <c r="B105" s="155" t="s">
        <v>2265</v>
      </c>
      <c r="C105" s="197"/>
      <c r="D105" s="351"/>
      <c r="E105" s="197"/>
      <c r="F105" s="351"/>
      <c r="G105" s="197"/>
      <c r="H105" s="156"/>
    </row>
    <row r="106" spans="2:8" ht="28.5" x14ac:dyDescent="0.25">
      <c r="B106" s="160" t="s">
        <v>2266</v>
      </c>
      <c r="C106" s="352"/>
      <c r="D106" s="353" t="s">
        <v>1496</v>
      </c>
      <c r="E106" s="352"/>
      <c r="F106" s="353" t="s">
        <v>2594</v>
      </c>
      <c r="G106" s="197"/>
      <c r="H106" s="158" t="s">
        <v>2736</v>
      </c>
    </row>
    <row r="107" spans="2:8" ht="16.5" x14ac:dyDescent="0.25">
      <c r="B107" s="290"/>
      <c r="C107" s="283"/>
      <c r="E107" s="283"/>
      <c r="F107" s="317"/>
      <c r="G107" s="283"/>
      <c r="H107" s="283"/>
    </row>
    <row r="108" spans="2:8" ht="15.95" customHeight="1" x14ac:dyDescent="0.25">
      <c r="B108" s="155" t="s">
        <v>2267</v>
      </c>
      <c r="C108" s="283"/>
      <c r="D108" s="315"/>
      <c r="E108" s="283"/>
      <c r="F108" s="315"/>
      <c r="G108" s="283"/>
      <c r="H108" s="156"/>
    </row>
    <row r="109" spans="2:8" ht="142.5" x14ac:dyDescent="0.25">
      <c r="B109" s="159" t="s">
        <v>2268</v>
      </c>
      <c r="C109" s="283"/>
      <c r="D109" s="354" t="s">
        <v>1496</v>
      </c>
      <c r="E109" s="197"/>
      <c r="F109" s="354" t="s">
        <v>2680</v>
      </c>
      <c r="G109" s="197"/>
      <c r="H109" s="350" t="s">
        <v>2738</v>
      </c>
    </row>
    <row r="110" spans="2:8" ht="30.75" customHeight="1" x14ac:dyDescent="0.25">
      <c r="B110" s="162" t="s">
        <v>2269</v>
      </c>
      <c r="C110" s="283"/>
      <c r="D110" s="355"/>
      <c r="E110" s="197"/>
      <c r="F110" s="353"/>
      <c r="G110" s="197"/>
      <c r="H110" s="158"/>
    </row>
    <row r="111" spans="2:8" ht="16.5" x14ac:dyDescent="0.25">
      <c r="B111" s="290"/>
      <c r="C111" s="283"/>
      <c r="D111" s="291"/>
      <c r="E111" s="283"/>
      <c r="F111" s="317"/>
      <c r="G111" s="283"/>
      <c r="H111" s="283"/>
    </row>
    <row r="112" spans="2:8" ht="16.5" x14ac:dyDescent="0.25">
      <c r="B112" s="155" t="s">
        <v>2270</v>
      </c>
      <c r="C112" s="283"/>
      <c r="D112" s="315"/>
      <c r="E112" s="283"/>
      <c r="F112" s="315"/>
      <c r="G112" s="283"/>
      <c r="H112" s="156"/>
    </row>
    <row r="113" spans="2:8" ht="199.5" x14ac:dyDescent="0.25">
      <c r="B113" s="159" t="s">
        <v>2271</v>
      </c>
      <c r="C113" s="283"/>
      <c r="D113" s="238" t="s">
        <v>1489</v>
      </c>
      <c r="E113" s="283"/>
      <c r="F113" s="238" t="s">
        <v>2739</v>
      </c>
      <c r="G113" s="283"/>
      <c r="H113" s="350" t="s">
        <v>2681</v>
      </c>
    </row>
    <row r="114" spans="2:8" ht="30.75" customHeight="1" x14ac:dyDescent="0.25">
      <c r="B114" s="162" t="s">
        <v>2272</v>
      </c>
      <c r="C114" s="283"/>
      <c r="D114" s="318"/>
      <c r="E114" s="283"/>
      <c r="F114" s="240" t="s">
        <v>1172</v>
      </c>
      <c r="G114" s="283"/>
      <c r="H114" s="158"/>
    </row>
    <row r="115" spans="2:8" ht="16.5" x14ac:dyDescent="0.25">
      <c r="B115" s="290"/>
      <c r="C115" s="283"/>
      <c r="D115" s="291"/>
      <c r="E115" s="283"/>
      <c r="F115" s="317"/>
      <c r="G115" s="283"/>
      <c r="H115" s="283"/>
    </row>
    <row r="116" spans="2:8" ht="33.950000000000003" customHeight="1" x14ac:dyDescent="0.25">
      <c r="B116" s="155" t="s">
        <v>2273</v>
      </c>
      <c r="C116" s="283"/>
      <c r="D116" s="315"/>
      <c r="E116" s="283"/>
      <c r="F116" s="315"/>
      <c r="G116" s="283"/>
      <c r="H116" s="156"/>
    </row>
    <row r="117" spans="2:8" ht="28.5" x14ac:dyDescent="0.25">
      <c r="B117" s="159" t="s">
        <v>2274</v>
      </c>
      <c r="C117" s="283"/>
      <c r="D117" s="238" t="s">
        <v>1489</v>
      </c>
      <c r="E117" s="283"/>
      <c r="F117" s="238" t="s">
        <v>2718</v>
      </c>
      <c r="G117" s="283"/>
      <c r="H117" s="157"/>
    </row>
    <row r="118" spans="2:8" ht="30.75" customHeight="1" x14ac:dyDescent="0.25">
      <c r="B118" s="162" t="s">
        <v>2275</v>
      </c>
      <c r="C118" s="283"/>
      <c r="D118" s="318">
        <v>0</v>
      </c>
      <c r="E118" s="283"/>
      <c r="F118" s="319" t="s">
        <v>1172</v>
      </c>
      <c r="G118" s="283"/>
      <c r="H118" s="158" t="s">
        <v>2682</v>
      </c>
    </row>
    <row r="119" spans="2:8" ht="16.5" x14ac:dyDescent="0.25">
      <c r="B119" s="290"/>
      <c r="C119" s="283"/>
      <c r="D119" s="291"/>
      <c r="E119" s="283"/>
      <c r="F119" s="346"/>
      <c r="G119" s="283"/>
      <c r="H119" s="283"/>
    </row>
    <row r="120" spans="2:8" ht="16.5" x14ac:dyDescent="0.25">
      <c r="B120" s="155" t="s">
        <v>2276</v>
      </c>
      <c r="C120" s="283"/>
      <c r="D120" s="315"/>
      <c r="E120" s="283"/>
      <c r="F120" s="315"/>
      <c r="G120" s="283"/>
      <c r="H120" s="156"/>
    </row>
    <row r="121" spans="2:8" ht="44.25" customHeight="1" x14ac:dyDescent="0.25">
      <c r="B121" s="159" t="str">
        <f>"Le government divulgue-t-il des informations sur les"&amp;RIGHT(B120,LEN(B120)-SEARCH(":",B120,1))&amp;"?"</f>
        <v>Le government divulgue-t-il des informations sur les Paiements directs infranationaux ?</v>
      </c>
      <c r="C121" s="283"/>
      <c r="D121" s="238" t="s">
        <v>1489</v>
      </c>
      <c r="E121" s="283"/>
      <c r="F121" s="238" t="s">
        <v>2683</v>
      </c>
      <c r="G121" s="283"/>
      <c r="H121" s="157"/>
    </row>
    <row r="122" spans="2:8" ht="28.5" x14ac:dyDescent="0.25">
      <c r="B122" s="162" t="s">
        <v>2277</v>
      </c>
      <c r="C122" s="283"/>
      <c r="D122" s="318">
        <v>6574000</v>
      </c>
      <c r="E122" s="283"/>
      <c r="F122" s="240" t="s">
        <v>1172</v>
      </c>
      <c r="G122" s="283"/>
      <c r="H122" s="307" t="s">
        <v>2684</v>
      </c>
    </row>
    <row r="123" spans="2:8" ht="16.5" x14ac:dyDescent="0.25">
      <c r="B123" s="290"/>
      <c r="C123" s="283"/>
      <c r="D123" s="291"/>
      <c r="E123" s="283"/>
      <c r="F123" s="317"/>
      <c r="G123" s="283"/>
      <c r="H123" s="283"/>
    </row>
    <row r="124" spans="2:8" ht="16.5" x14ac:dyDescent="0.25">
      <c r="B124" s="155" t="s">
        <v>2278</v>
      </c>
      <c r="C124" s="283"/>
      <c r="D124" s="315"/>
      <c r="E124" s="283"/>
      <c r="F124" s="317"/>
      <c r="G124" s="283"/>
      <c r="H124" s="156"/>
    </row>
    <row r="125" spans="2:8" ht="28.5" x14ac:dyDescent="0.25">
      <c r="B125" s="160" t="s">
        <v>2279</v>
      </c>
      <c r="C125" s="283"/>
      <c r="D125" s="357" t="str">
        <f>IFERROR(IF(_xlfn.DAYS('[2]Partie 1 - Présentation'!$E$30,'[2]Partie 1 - Présentation'!$E$26)/365&gt;0,_xlfn.DAYS('[2]Partie 1 - Présentation'!$E$30,'[2]Partie 1 - Présentation'!$E$26)/365,_xlfn.DAYS('[2]Partie 1 - Présentation'!$E$33,'[2]Partie 1 - Présentation'!$E$26)/365),"Complété automatiquement à partir du feuillet 1. Présentation")</f>
        <v>Complété automatiquement à partir du feuillet 1. Présentation</v>
      </c>
      <c r="E125" s="283"/>
      <c r="F125" s="317"/>
      <c r="G125" s="283"/>
      <c r="H125" s="158"/>
    </row>
    <row r="126" spans="2:8" ht="16.5" x14ac:dyDescent="0.25">
      <c r="B126" s="290"/>
      <c r="C126" s="283"/>
      <c r="D126" s="291"/>
      <c r="E126" s="283"/>
      <c r="F126" s="317"/>
      <c r="G126" s="283"/>
      <c r="H126" s="283"/>
    </row>
    <row r="127" spans="2:8" ht="16.5" x14ac:dyDescent="0.25">
      <c r="B127" s="155" t="s">
        <v>2280</v>
      </c>
      <c r="C127" s="283"/>
      <c r="D127" s="315"/>
      <c r="E127" s="283"/>
      <c r="F127" s="315"/>
      <c r="G127" s="283"/>
      <c r="H127" s="156"/>
    </row>
    <row r="128" spans="2:8" ht="57" x14ac:dyDescent="0.25">
      <c r="B128" s="308" t="s">
        <v>2281</v>
      </c>
      <c r="C128" s="283"/>
      <c r="D128" s="238" t="s">
        <v>1489</v>
      </c>
      <c r="E128" s="283"/>
      <c r="F128" s="238" t="s">
        <v>2719</v>
      </c>
      <c r="G128" s="283"/>
      <c r="H128" s="157"/>
    </row>
    <row r="129" spans="2:8" ht="42.75" x14ac:dyDescent="0.25">
      <c r="B129" s="309" t="s">
        <v>2282</v>
      </c>
      <c r="C129" s="283"/>
      <c r="D129" s="238" t="s">
        <v>1489</v>
      </c>
      <c r="E129" s="283"/>
      <c r="F129" s="238" t="s">
        <v>2685</v>
      </c>
      <c r="G129" s="283"/>
      <c r="H129" s="157"/>
    </row>
    <row r="130" spans="2:8" ht="28.5" x14ac:dyDescent="0.25">
      <c r="B130" s="308" t="s">
        <v>2283</v>
      </c>
      <c r="C130" s="283"/>
      <c r="D130" s="238" t="s">
        <v>1489</v>
      </c>
      <c r="E130" s="283"/>
      <c r="F130" s="238" t="s">
        <v>2686</v>
      </c>
      <c r="G130" s="283"/>
      <c r="H130" s="157"/>
    </row>
    <row r="131" spans="2:8" ht="28.5" x14ac:dyDescent="0.25">
      <c r="B131" s="287" t="s">
        <v>2284</v>
      </c>
      <c r="C131" s="283"/>
      <c r="D131" s="238" t="s">
        <v>1489</v>
      </c>
      <c r="E131" s="283"/>
      <c r="F131" s="238" t="s">
        <v>2686</v>
      </c>
      <c r="G131" s="283"/>
      <c r="H131" s="157"/>
    </row>
    <row r="132" spans="2:8" ht="28.5" x14ac:dyDescent="0.25">
      <c r="B132" s="308" t="s">
        <v>2285</v>
      </c>
      <c r="C132" s="283"/>
      <c r="D132" s="238" t="s">
        <v>1489</v>
      </c>
      <c r="E132" s="283"/>
      <c r="F132" s="238" t="s">
        <v>2686</v>
      </c>
      <c r="G132" s="283"/>
      <c r="H132" s="157"/>
    </row>
    <row r="133" spans="2:8" ht="28.5" x14ac:dyDescent="0.25">
      <c r="B133" s="289" t="s">
        <v>2286</v>
      </c>
      <c r="C133" s="283"/>
      <c r="D133" s="238" t="s">
        <v>1489</v>
      </c>
      <c r="E133" s="283"/>
      <c r="F133" s="238" t="s">
        <v>2685</v>
      </c>
      <c r="G133" s="283"/>
      <c r="H133" s="158"/>
    </row>
    <row r="134" spans="2:8" ht="16.5" x14ac:dyDescent="0.25">
      <c r="B134" s="290"/>
      <c r="C134" s="283"/>
      <c r="D134" s="291"/>
      <c r="E134" s="283"/>
      <c r="F134" s="317"/>
      <c r="G134" s="283"/>
      <c r="H134" s="283"/>
    </row>
    <row r="135" spans="2:8" ht="28.5" x14ac:dyDescent="0.25">
      <c r="B135" s="155" t="s">
        <v>2287</v>
      </c>
      <c r="C135" s="283"/>
      <c r="D135" s="315"/>
      <c r="E135" s="283"/>
      <c r="F135" s="315"/>
      <c r="G135" s="283"/>
      <c r="H135" s="156"/>
    </row>
    <row r="136" spans="2:8" ht="57" x14ac:dyDescent="0.25">
      <c r="B136" s="159" t="s">
        <v>2288</v>
      </c>
      <c r="C136" s="283"/>
      <c r="D136" s="238" t="s">
        <v>1489</v>
      </c>
      <c r="E136" s="283"/>
      <c r="F136" s="238" t="s">
        <v>2720</v>
      </c>
      <c r="G136" s="283"/>
      <c r="H136" s="157"/>
    </row>
    <row r="137" spans="2:8" ht="42.75" x14ac:dyDescent="0.25">
      <c r="B137" s="162" t="s">
        <v>2289</v>
      </c>
      <c r="C137" s="283"/>
      <c r="D137" s="314">
        <v>0</v>
      </c>
      <c r="E137" s="283"/>
      <c r="F137" s="240" t="s">
        <v>1172</v>
      </c>
      <c r="G137" s="283"/>
      <c r="H137" s="307" t="s">
        <v>2687</v>
      </c>
    </row>
    <row r="138" spans="2:8" ht="16.5" x14ac:dyDescent="0.25">
      <c r="B138" s="290"/>
      <c r="C138" s="283"/>
      <c r="D138" s="291"/>
      <c r="E138" s="283"/>
      <c r="F138" s="317"/>
      <c r="G138" s="283"/>
      <c r="H138" s="283"/>
    </row>
    <row r="139" spans="2:8" ht="16.5" x14ac:dyDescent="0.25">
      <c r="B139" s="155" t="s">
        <v>2290</v>
      </c>
      <c r="C139" s="283"/>
      <c r="D139" s="315"/>
      <c r="E139" s="283"/>
      <c r="F139" s="315"/>
      <c r="G139" s="283"/>
      <c r="H139" s="156"/>
    </row>
    <row r="140" spans="2:8" ht="28.5" x14ac:dyDescent="0.25">
      <c r="B140" s="159" t="s">
        <v>2291</v>
      </c>
      <c r="C140" s="283"/>
      <c r="D140" s="238" t="s">
        <v>1489</v>
      </c>
      <c r="E140" s="283"/>
      <c r="F140" s="238" t="s">
        <v>2683</v>
      </c>
      <c r="G140" s="283"/>
      <c r="H140" s="157"/>
    </row>
    <row r="141" spans="2:8" ht="42.75" x14ac:dyDescent="0.25">
      <c r="B141" s="161" t="s">
        <v>2067</v>
      </c>
      <c r="C141" s="283"/>
      <c r="D141" s="320">
        <v>15619332589</v>
      </c>
      <c r="E141" s="283"/>
      <c r="F141" s="238" t="s">
        <v>1172</v>
      </c>
      <c r="G141" s="283"/>
      <c r="H141" s="157"/>
    </row>
    <row r="142" spans="2:8" ht="28.5" x14ac:dyDescent="0.25">
      <c r="B142" s="162" t="s">
        <v>2292</v>
      </c>
      <c r="C142" s="283"/>
      <c r="D142" s="318">
        <v>16560431657</v>
      </c>
      <c r="E142" s="283"/>
      <c r="F142" s="240" t="s">
        <v>1172</v>
      </c>
      <c r="G142" s="283"/>
      <c r="H142" s="307" t="s">
        <v>2688</v>
      </c>
    </row>
    <row r="143" spans="2:8" ht="16.5" x14ac:dyDescent="0.25">
      <c r="B143" s="290"/>
      <c r="C143" s="283"/>
      <c r="D143" s="291"/>
      <c r="E143" s="283"/>
      <c r="F143" s="317"/>
      <c r="G143" s="283"/>
      <c r="H143" s="283"/>
    </row>
    <row r="144" spans="2:8" ht="28.5" x14ac:dyDescent="0.25">
      <c r="B144" s="155" t="s">
        <v>2293</v>
      </c>
      <c r="C144" s="283"/>
      <c r="D144" s="315"/>
      <c r="E144" s="283"/>
      <c r="F144" s="315"/>
      <c r="G144" s="283"/>
      <c r="H144" s="156"/>
    </row>
    <row r="145" spans="2:8" ht="63" customHeight="1" x14ac:dyDescent="0.25">
      <c r="B145" s="159" t="s">
        <v>2294</v>
      </c>
      <c r="C145" s="283"/>
      <c r="D145" s="238" t="s">
        <v>1502</v>
      </c>
      <c r="E145" s="283"/>
      <c r="F145" s="238" t="str">
        <f>IF(D145=[1]Listes!$K$4,"&lt; Indiquez l'URL de la source &gt;",IF(D145=[1]Listes!$K$5,"&lt; Référence de la section dans le Rapport ITIE ou URL&gt;",IF(D145=[1]Listes!$K$6,"&lt; Référence de la non-applicabilité &gt;","")))</f>
        <v/>
      </c>
      <c r="G145" s="283"/>
      <c r="H145" s="157"/>
    </row>
    <row r="146" spans="2:8" ht="28.5" x14ac:dyDescent="0.25">
      <c r="B146" s="159" t="s">
        <v>2295</v>
      </c>
      <c r="C146" s="283"/>
      <c r="D146" s="238" t="s">
        <v>1489</v>
      </c>
      <c r="E146" s="283"/>
      <c r="F146" s="238" t="s">
        <v>2689</v>
      </c>
      <c r="G146" s="283"/>
      <c r="H146" s="157"/>
    </row>
    <row r="147" spans="2:8" ht="57" x14ac:dyDescent="0.25">
      <c r="B147" s="160" t="s">
        <v>2296</v>
      </c>
      <c r="C147" s="283"/>
      <c r="D147" s="238" t="s">
        <v>1502</v>
      </c>
      <c r="E147" s="283"/>
      <c r="F147" s="238" t="str">
        <f>IF(D147=[1]Listes!$K$4,"&lt; Indiquez l'URL de la source &gt;",IF(D147=[1]Listes!$K$5,"&lt; Référence de la section dans le Rapport ITIE ou URL&gt;",IF(D147=[1]Listes!$K$6,"&lt; Référence de la non-applicabilité &gt;","")))</f>
        <v/>
      </c>
      <c r="G147" s="283"/>
      <c r="H147" s="158"/>
    </row>
    <row r="148" spans="2:8" ht="16.5" x14ac:dyDescent="0.25">
      <c r="B148" s="290"/>
      <c r="C148" s="283"/>
      <c r="D148" s="291"/>
      <c r="E148" s="283"/>
      <c r="F148" s="317"/>
      <c r="G148" s="283"/>
      <c r="H148" s="283"/>
    </row>
    <row r="149" spans="2:8" ht="32.450000000000003" customHeight="1" x14ac:dyDescent="0.25">
      <c r="B149" s="155" t="s">
        <v>2297</v>
      </c>
      <c r="C149" s="283"/>
      <c r="D149" s="315"/>
      <c r="E149" s="283"/>
      <c r="F149" s="315"/>
      <c r="G149" s="283"/>
      <c r="H149" s="156"/>
    </row>
    <row r="150" spans="2:8" ht="28.5" x14ac:dyDescent="0.25">
      <c r="B150" s="159" t="s">
        <v>2298</v>
      </c>
      <c r="C150" s="283"/>
      <c r="D150" s="238" t="s">
        <v>1502</v>
      </c>
      <c r="E150" s="283"/>
      <c r="F150" s="238"/>
      <c r="G150" s="283"/>
      <c r="H150" s="157"/>
    </row>
    <row r="151" spans="2:8" ht="28.5" x14ac:dyDescent="0.25">
      <c r="B151" s="161" t="s">
        <v>2299</v>
      </c>
      <c r="C151" s="283"/>
      <c r="D151" s="238" t="s">
        <v>1502</v>
      </c>
      <c r="E151" s="283"/>
      <c r="F151" s="238"/>
      <c r="G151" s="283"/>
      <c r="H151" s="157"/>
    </row>
    <row r="152" spans="2:8" ht="28.5" x14ac:dyDescent="0.25">
      <c r="B152" s="161" t="s">
        <v>2300</v>
      </c>
      <c r="C152" s="283"/>
      <c r="D152" s="238" t="s">
        <v>1502</v>
      </c>
      <c r="E152" s="321"/>
      <c r="F152" s="238"/>
      <c r="G152" s="283"/>
      <c r="H152" s="157"/>
    </row>
    <row r="153" spans="2:8" ht="28.5" x14ac:dyDescent="0.25">
      <c r="B153" s="159" t="s">
        <v>2301</v>
      </c>
      <c r="C153" s="283"/>
      <c r="D153" s="238" t="s">
        <v>1489</v>
      </c>
      <c r="E153" s="283"/>
      <c r="F153" s="238" t="s">
        <v>2690</v>
      </c>
      <c r="G153" s="283"/>
      <c r="H153" s="157"/>
    </row>
    <row r="154" spans="2:8" ht="28.5" x14ac:dyDescent="0.25">
      <c r="B154" s="161" t="s">
        <v>2302</v>
      </c>
      <c r="C154" s="283"/>
      <c r="D154" s="312">
        <f>615316948+10500000</f>
        <v>625816948</v>
      </c>
      <c r="E154" s="283"/>
      <c r="F154" s="238" t="s">
        <v>1172</v>
      </c>
      <c r="G154" s="283"/>
      <c r="H154" s="157"/>
    </row>
    <row r="155" spans="2:8" ht="28.5" x14ac:dyDescent="0.25">
      <c r="B155" s="161" t="s">
        <v>2303</v>
      </c>
      <c r="C155" s="283"/>
      <c r="D155" s="312">
        <v>82636475</v>
      </c>
      <c r="E155" s="283"/>
      <c r="F155" s="238" t="s">
        <v>1172</v>
      </c>
      <c r="G155" s="283"/>
      <c r="H155" s="157"/>
    </row>
    <row r="156" spans="2:8" ht="28.5" x14ac:dyDescent="0.25">
      <c r="B156" s="159" t="s">
        <v>2128</v>
      </c>
      <c r="C156" s="283"/>
      <c r="D156" s="238" t="s">
        <v>1496</v>
      </c>
      <c r="E156" s="283"/>
      <c r="F156" s="238"/>
      <c r="G156" s="283"/>
      <c r="H156" s="157"/>
    </row>
    <row r="157" spans="2:8" ht="28.5" x14ac:dyDescent="0.25">
      <c r="B157" s="161" t="s">
        <v>2129</v>
      </c>
      <c r="C157" s="283"/>
      <c r="D157" s="238"/>
      <c r="E157" s="283"/>
      <c r="F157" s="238"/>
      <c r="G157" s="283"/>
      <c r="H157" s="157"/>
    </row>
    <row r="158" spans="2:8" ht="28.5" x14ac:dyDescent="0.25">
      <c r="B158" s="162" t="s">
        <v>2130</v>
      </c>
      <c r="C158" s="283"/>
      <c r="D158" s="238"/>
      <c r="E158" s="283"/>
      <c r="F158" s="238"/>
      <c r="G158" s="283"/>
      <c r="H158" s="158"/>
    </row>
    <row r="159" spans="2:8" ht="16.5" x14ac:dyDescent="0.25">
      <c r="B159" s="290"/>
      <c r="C159" s="283"/>
      <c r="D159" s="291"/>
      <c r="E159" s="283"/>
      <c r="F159" s="317"/>
      <c r="G159" s="283"/>
      <c r="H159" s="283"/>
    </row>
    <row r="160" spans="2:8" ht="16.5" x14ac:dyDescent="0.25">
      <c r="B160" s="155" t="s">
        <v>2304</v>
      </c>
      <c r="C160" s="283"/>
      <c r="D160" s="315"/>
      <c r="E160" s="283"/>
      <c r="F160" s="315"/>
      <c r="G160" s="283"/>
      <c r="H160" s="156"/>
    </row>
    <row r="161" spans="2:8" ht="28.5" x14ac:dyDescent="0.25">
      <c r="B161" s="159" t="s">
        <v>2305</v>
      </c>
      <c r="C161" s="283"/>
      <c r="D161" s="238" t="s">
        <v>1496</v>
      </c>
      <c r="E161" s="283"/>
      <c r="F161" s="238" t="s">
        <v>2737</v>
      </c>
      <c r="G161" s="283"/>
      <c r="H161" s="157"/>
    </row>
    <row r="162" spans="2:8" ht="28.5" x14ac:dyDescent="0.25">
      <c r="B162" s="162" t="s">
        <v>2068</v>
      </c>
      <c r="C162" s="283"/>
      <c r="D162" s="238"/>
      <c r="E162" s="283"/>
      <c r="F162" s="240"/>
      <c r="G162" s="283"/>
      <c r="H162" s="158"/>
    </row>
    <row r="163" spans="2:8" ht="16.5" x14ac:dyDescent="0.25">
      <c r="B163" s="290"/>
      <c r="C163" s="283"/>
      <c r="D163" s="291"/>
      <c r="E163" s="283"/>
      <c r="F163" s="317"/>
      <c r="G163" s="283"/>
      <c r="H163" s="283"/>
    </row>
    <row r="164" spans="2:8" ht="16.5" x14ac:dyDescent="0.25">
      <c r="B164" s="155" t="s">
        <v>2306</v>
      </c>
      <c r="C164" s="283"/>
      <c r="D164" s="163"/>
      <c r="E164" s="283"/>
      <c r="F164" s="164"/>
      <c r="G164" s="283"/>
      <c r="H164" s="156"/>
    </row>
    <row r="165" spans="2:8" ht="57" x14ac:dyDescent="0.25">
      <c r="B165" s="165" t="s">
        <v>2307</v>
      </c>
      <c r="C165" s="283"/>
      <c r="D165" s="238" t="s">
        <v>1489</v>
      </c>
      <c r="E165" s="283"/>
      <c r="F165" s="238" t="s">
        <v>2691</v>
      </c>
      <c r="G165" s="283"/>
      <c r="H165" s="157"/>
    </row>
    <row r="166" spans="2:8" ht="27.6" customHeight="1" x14ac:dyDescent="0.25">
      <c r="B166" s="166" t="s">
        <v>2308</v>
      </c>
      <c r="C166" s="283"/>
      <c r="D166" s="312">
        <v>40960000000</v>
      </c>
      <c r="E166" s="283"/>
      <c r="F166" s="238" t="s">
        <v>1172</v>
      </c>
      <c r="G166" s="283"/>
      <c r="H166" s="157"/>
    </row>
    <row r="167" spans="2:8" ht="16.5" x14ac:dyDescent="0.25">
      <c r="B167" s="308" t="s">
        <v>2112</v>
      </c>
      <c r="C167" s="283"/>
      <c r="D167" s="238" t="s">
        <v>1502</v>
      </c>
      <c r="E167" s="283"/>
      <c r="F167" s="238" t="s">
        <v>1172</v>
      </c>
      <c r="G167" s="283"/>
      <c r="H167" s="157"/>
    </row>
    <row r="168" spans="2:8" ht="16.5" x14ac:dyDescent="0.25">
      <c r="B168" s="293" t="s">
        <v>2309</v>
      </c>
      <c r="C168" s="283"/>
      <c r="D168" s="312">
        <v>3950440000000</v>
      </c>
      <c r="E168" s="283"/>
      <c r="F168" s="238" t="s">
        <v>1172</v>
      </c>
      <c r="G168" s="283"/>
      <c r="H168" s="157"/>
    </row>
    <row r="169" spans="2:8" ht="16.5" x14ac:dyDescent="0.25">
      <c r="B169" s="293" t="s">
        <v>2310</v>
      </c>
      <c r="C169" s="283"/>
      <c r="D169" s="312">
        <v>13260000000</v>
      </c>
      <c r="E169" s="283"/>
      <c r="F169" s="238" t="s">
        <v>1172</v>
      </c>
      <c r="G169" s="283"/>
      <c r="H169" s="157"/>
    </row>
    <row r="170" spans="2:8" ht="16.5" x14ac:dyDescent="0.25">
      <c r="B170" s="293" t="s">
        <v>2311</v>
      </c>
      <c r="C170" s="283"/>
      <c r="D170" s="312">
        <v>604900000000</v>
      </c>
      <c r="E170" s="283"/>
      <c r="F170" s="238" t="s">
        <v>1172</v>
      </c>
      <c r="G170" s="283"/>
      <c r="H170" s="157"/>
    </row>
    <row r="171" spans="2:8" ht="16.5" x14ac:dyDescent="0.25">
      <c r="B171" s="293" t="s">
        <v>2312</v>
      </c>
      <c r="C171" s="283"/>
      <c r="D171" s="312">
        <v>109480000000</v>
      </c>
      <c r="E171" s="283"/>
      <c r="F171" s="238" t="s">
        <v>1172</v>
      </c>
      <c r="G171" s="283"/>
      <c r="H171" s="157"/>
    </row>
    <row r="172" spans="2:8" ht="42.75" x14ac:dyDescent="0.25">
      <c r="B172" s="293" t="s">
        <v>2313</v>
      </c>
      <c r="C172" s="283"/>
      <c r="D172" s="312">
        <v>490970000000</v>
      </c>
      <c r="E172" s="283"/>
      <c r="F172" s="238" t="s">
        <v>1172</v>
      </c>
      <c r="G172" s="283"/>
      <c r="H172" s="322" t="s">
        <v>2721</v>
      </c>
    </row>
    <row r="173" spans="2:8" ht="142.5" x14ac:dyDescent="0.25">
      <c r="B173" s="293" t="s">
        <v>2368</v>
      </c>
      <c r="C173" s="283"/>
      <c r="D173" s="320">
        <f>4127-313</f>
        <v>3814</v>
      </c>
      <c r="E173" s="283"/>
      <c r="F173" s="238" t="s">
        <v>2371</v>
      </c>
      <c r="G173" s="283"/>
      <c r="H173" s="295" t="s">
        <v>2722</v>
      </c>
    </row>
    <row r="174" spans="2:8" ht="16.5" x14ac:dyDescent="0.25">
      <c r="B174" s="293" t="s">
        <v>2369</v>
      </c>
      <c r="C174" s="283"/>
      <c r="D174" s="238">
        <v>313</v>
      </c>
      <c r="E174" s="283"/>
      <c r="F174" s="238" t="s">
        <v>2371</v>
      </c>
      <c r="G174" s="283"/>
      <c r="H174" s="157"/>
    </row>
    <row r="175" spans="2:8" ht="16.5" x14ac:dyDescent="0.25">
      <c r="B175" s="293" t="s">
        <v>2370</v>
      </c>
      <c r="C175" s="283"/>
      <c r="D175" s="238">
        <v>4127</v>
      </c>
      <c r="E175" s="283"/>
      <c r="F175" s="238" t="s">
        <v>2371</v>
      </c>
      <c r="G175" s="283"/>
      <c r="H175" s="157"/>
    </row>
    <row r="176" spans="2:8" ht="16.5" x14ac:dyDescent="0.25">
      <c r="B176" s="293" t="s">
        <v>2314</v>
      </c>
      <c r="C176" s="283"/>
      <c r="D176" s="238" t="s">
        <v>1502</v>
      </c>
      <c r="E176" s="283"/>
      <c r="F176" s="238"/>
      <c r="G176" s="283"/>
      <c r="H176" s="157"/>
    </row>
    <row r="177" spans="2:8" ht="16.5" x14ac:dyDescent="0.25">
      <c r="B177" s="293" t="s">
        <v>2315</v>
      </c>
      <c r="C177" s="283"/>
      <c r="D177" s="238" t="s">
        <v>1502</v>
      </c>
      <c r="E177" s="283"/>
      <c r="F177" s="238"/>
      <c r="G177" s="283"/>
      <c r="H177" s="157"/>
    </row>
    <row r="178" spans="2:8" ht="16.5" x14ac:dyDescent="0.25">
      <c r="B178" s="306" t="s">
        <v>2316</v>
      </c>
      <c r="C178" s="283"/>
      <c r="D178" s="240"/>
      <c r="E178" s="283"/>
      <c r="F178" s="240"/>
      <c r="G178" s="283"/>
      <c r="H178" s="158"/>
    </row>
    <row r="179" spans="2:8" ht="16.5" x14ac:dyDescent="0.25">
      <c r="B179" s="317"/>
      <c r="C179" s="283"/>
      <c r="D179" s="323"/>
      <c r="E179" s="283"/>
      <c r="F179" s="317"/>
      <c r="G179" s="283"/>
      <c r="H179" s="283"/>
    </row>
    <row r="180" spans="2:8" ht="16.5" x14ac:dyDescent="0.25">
      <c r="B180" s="155" t="s">
        <v>2372</v>
      </c>
      <c r="C180" s="324"/>
      <c r="D180" s="325"/>
      <c r="E180" s="324"/>
      <c r="F180" s="325"/>
      <c r="G180" s="324"/>
      <c r="H180" s="241"/>
    </row>
    <row r="181" spans="2:8" ht="37.5" customHeight="1" x14ac:dyDescent="0.25">
      <c r="B181" s="326" t="s">
        <v>2373</v>
      </c>
      <c r="C181" s="324"/>
      <c r="D181" s="327"/>
      <c r="E181" s="324"/>
      <c r="F181" s="327"/>
      <c r="G181" s="324"/>
      <c r="H181" s="242"/>
    </row>
    <row r="182" spans="2:8" ht="31.5" x14ac:dyDescent="0.25">
      <c r="B182" s="328" t="s">
        <v>2374</v>
      </c>
      <c r="C182" s="324"/>
      <c r="D182" s="238" t="s">
        <v>1502</v>
      </c>
      <c r="E182" s="324"/>
      <c r="F182" s="238" t="str">
        <f>IF(D182=[1]Listes!$K$4,"&lt; Indiquez l'URL de la source &gt;",IF(D182=[1]Listes!$K$5,"&lt; Référence de la section dans le Rapport ITIE ou URL&gt;",IF(D182=[1]Listes!$K$6,"&lt; Référence de la non-applicabilité &gt;","")))</f>
        <v/>
      </c>
      <c r="G182" s="324"/>
      <c r="H182" s="242"/>
    </row>
    <row r="183" spans="2:8" ht="63" x14ac:dyDescent="0.25">
      <c r="B183" s="328" t="s">
        <v>2375</v>
      </c>
      <c r="C183" s="329"/>
      <c r="D183" s="238" t="s">
        <v>1502</v>
      </c>
      <c r="E183" s="324"/>
      <c r="F183" s="238" t="str">
        <f>IF(D183=[1]Listes!$K$4,"&lt; Indiquez l'URL de la source &gt;",IF(D183=[1]Listes!$K$5,"&lt; Référence de la section dans le Rapport ITIE ou URL&gt;",IF(D183=[1]Listes!$K$6,"&lt; Référence de la non-applicabilité &gt;","")))</f>
        <v/>
      </c>
      <c r="G183" s="324"/>
      <c r="H183" s="242"/>
    </row>
    <row r="184" spans="2:8" ht="31.5" x14ac:dyDescent="0.25">
      <c r="B184" s="330" t="s">
        <v>2376</v>
      </c>
      <c r="C184" s="329"/>
      <c r="D184" s="238" t="s">
        <v>1502</v>
      </c>
      <c r="E184" s="324"/>
      <c r="F184" s="238" t="str">
        <f>IF(D184=[1]Listes!$K$4,"&lt; Indiquez l'URL de la source &gt;",IF(D184=[1]Listes!$K$5,"&lt; Référence de la section dans le Rapport ITIE ou URL&gt;",IF(D184=[1]Listes!$K$6,"&lt; Référence de la non-applicabilité &gt;","")))</f>
        <v/>
      </c>
      <c r="G184" s="324"/>
      <c r="H184" s="243"/>
    </row>
    <row r="185" spans="2:8" ht="16.5" x14ac:dyDescent="0.25">
      <c r="B185" s="317"/>
      <c r="C185" s="283"/>
      <c r="D185" s="323"/>
      <c r="E185" s="283"/>
      <c r="F185" s="317"/>
      <c r="G185" s="283"/>
      <c r="H185" s="283"/>
    </row>
    <row r="186" spans="2:8" ht="14.1" customHeight="1" x14ac:dyDescent="0.25">
      <c r="B186" s="331"/>
      <c r="D186" s="331"/>
      <c r="F186" s="331"/>
    </row>
    <row r="187" spans="2:8" ht="17.25" hidden="1" customHeight="1" thickBot="1" x14ac:dyDescent="0.35">
      <c r="B187" s="83"/>
      <c r="C187" s="385" t="s">
        <v>2159</v>
      </c>
      <c r="D187" s="385"/>
      <c r="E187" s="385"/>
      <c r="F187" s="385"/>
      <c r="G187" s="385"/>
      <c r="H187" s="83"/>
    </row>
    <row r="188" spans="2:8" ht="24" hidden="1" customHeight="1" thickBot="1" x14ac:dyDescent="0.35">
      <c r="B188" s="167"/>
      <c r="C188" s="365" t="s">
        <v>2160</v>
      </c>
      <c r="D188" s="365"/>
      <c r="E188" s="365"/>
      <c r="F188" s="365"/>
      <c r="G188" s="365"/>
      <c r="H188" s="167"/>
    </row>
    <row r="189" spans="2:8" ht="24.95" hidden="1" customHeight="1" thickBot="1" x14ac:dyDescent="0.35">
      <c r="B189" s="167"/>
      <c r="C189" s="364" t="s">
        <v>2161</v>
      </c>
      <c r="D189" s="364"/>
      <c r="E189" s="364"/>
      <c r="F189" s="364"/>
      <c r="G189" s="364"/>
      <c r="H189" s="167"/>
    </row>
    <row r="190" spans="2:8" ht="18.600000000000001" hidden="1" customHeight="1" thickBot="1" x14ac:dyDescent="0.35">
      <c r="B190" s="83"/>
      <c r="C190" s="379" t="s">
        <v>2162</v>
      </c>
      <c r="D190" s="358"/>
      <c r="E190" s="358"/>
      <c r="F190" s="358"/>
      <c r="G190" s="380"/>
      <c r="H190" s="168"/>
    </row>
    <row r="191" spans="2:8" ht="17.25" thickBot="1" x14ac:dyDescent="0.3">
      <c r="B191" s="332"/>
      <c r="C191" s="332"/>
      <c r="D191" s="332"/>
      <c r="E191" s="332"/>
      <c r="F191" s="332"/>
      <c r="G191" s="332"/>
      <c r="H191" s="333"/>
    </row>
    <row r="192" spans="2:8" ht="19.5" x14ac:dyDescent="0.25">
      <c r="B192" s="261" t="s">
        <v>2215</v>
      </c>
      <c r="D192" s="182"/>
      <c r="F192" s="182"/>
    </row>
    <row r="193" spans="2:6" ht="15.95" customHeight="1" x14ac:dyDescent="0.25">
      <c r="B193" s="360" t="s">
        <v>2363</v>
      </c>
      <c r="C193" s="360"/>
      <c r="D193" s="360"/>
      <c r="F193" s="180"/>
    </row>
    <row r="194" spans="2:6" ht="16.5" x14ac:dyDescent="0.25"/>
    <row r="195" spans="2:6" ht="16.5" x14ac:dyDescent="0.25"/>
    <row r="196" spans="2:6" ht="16.5" x14ac:dyDescent="0.25"/>
    <row r="197" spans="2:6" ht="16.5" x14ac:dyDescent="0.25"/>
    <row r="198" spans="2:6" ht="16.5" x14ac:dyDescent="0.25"/>
    <row r="199" spans="2:6" ht="16.5" x14ac:dyDescent="0.25"/>
    <row r="200" spans="2:6" ht="16.5" x14ac:dyDescent="0.25"/>
    <row r="201" spans="2:6" ht="16.5" x14ac:dyDescent="0.25"/>
    <row r="202" spans="2:6" ht="16.5" x14ac:dyDescent="0.25"/>
    <row r="203" spans="2:6" ht="16.5" x14ac:dyDescent="0.25"/>
    <row r="204" spans="2:6" ht="16.5" x14ac:dyDescent="0.25"/>
    <row r="205" spans="2:6" ht="16.5" x14ac:dyDescent="0.25"/>
    <row r="206" spans="2:6" ht="16.5" x14ac:dyDescent="0.25"/>
    <row r="207" spans="2:6" ht="16.5" x14ac:dyDescent="0.25"/>
    <row r="208" spans="2:6" ht="16.5" x14ac:dyDescent="0.25"/>
    <row r="209" ht="16.5" x14ac:dyDescent="0.25"/>
    <row r="210" ht="16.5" x14ac:dyDescent="0.25"/>
    <row r="211" ht="16.5" x14ac:dyDescent="0.25"/>
    <row r="212" ht="16.5" x14ac:dyDescent="0.25"/>
    <row r="213" ht="16.5" x14ac:dyDescent="0.25"/>
    <row r="214" ht="16.5" x14ac:dyDescent="0.25"/>
    <row r="215" ht="16.5" x14ac:dyDescent="0.25"/>
    <row r="216" ht="16.5" x14ac:dyDescent="0.25"/>
    <row r="217" ht="16.5" x14ac:dyDescent="0.25"/>
  </sheetData>
  <mergeCells count="13">
    <mergeCell ref="H88:H89"/>
    <mergeCell ref="C190:G190"/>
    <mergeCell ref="B193:D193"/>
    <mergeCell ref="B10:E10"/>
    <mergeCell ref="B15:H15"/>
    <mergeCell ref="B11:E11"/>
    <mergeCell ref="B12:E12"/>
    <mergeCell ref="B13:E13"/>
    <mergeCell ref="B14:E14"/>
    <mergeCell ref="F10:H14"/>
    <mergeCell ref="C187:G187"/>
    <mergeCell ref="C189:G189"/>
    <mergeCell ref="C188:G188"/>
  </mergeCells>
  <dataValidations count="30">
    <dataValidation type="whole" allowBlank="1" showInputMessage="1" showErrorMessage="1" errorTitle="Veuillez ne pas modifier" error="Veuillez ne pas modifier ces cellules" sqref="B30:B38 B40:B43 B45:B50 B52:B55 B62:B63 B57:B60 B66:B67" xr:uid="{720F1DC1-B910-4BF9-9492-AC704DB194E2}">
      <formula1>10000</formula1>
      <formula2>500000</formula2>
    </dataValidation>
    <dataValidation type="textLength" allowBlank="1" showInputMessage="1" showErrorMessage="1" errorTitle="Veuillez ne pas modifier" error="Veuillez ne pas modifier ces cellules" sqref="B24:B26 B104 D125 B185 B19:B22 B86 B99 B117:B119 B125:B126 B109:B111 B113:B115 B121:B123 B106:B107 B101:B102 B179 B28:B29 D103 B88:B89" xr:uid="{B8E0B453-F2A1-44EA-BA19-EB0201D336B3}">
      <formula1>10000</formula1>
      <formula2>50000</formula2>
    </dataValidation>
    <dataValidation type="whole" allowBlank="1" showInputMessage="1" showErrorMessage="1" errorTitle="Veuillez ne pas modifier" error="Veuillez ne pas modifier ces cellules" sqref="B23 B124 B120 B116 B112 B108 B105 B100 B64 B180:B184 B61 B56 B51 B44 B39 B17 B127:B148 B150:B155 B87 B159:B165 B168:B172 B177:B178" xr:uid="{37F53A0F-8DED-4B42-9988-D147BB90428F}">
      <formula1>10000</formula1>
      <formula2>50000</formula2>
    </dataValidation>
    <dataValidation type="decimal" allowBlank="1" showInputMessage="1" showErrorMessage="1" errorTitle="Veuillez ne pas modifier" error="Veuillez ne pas modifier ces cellules" sqref="B191:D192 E191:H193" xr:uid="{C6B64B5A-B0A0-4AE1-BD7F-425534C21E24}">
      <formula1>10000</formula1>
      <formula2>50000</formula2>
    </dataValidation>
    <dataValidation type="list" operator="equal" showInputMessage="1" showErrorMessage="1" errorTitle="Saisie erronée" error="Entrée non-valide" promptTitle="Veuillez indiquer la devise" prompt="Saisissez les 3 lettres du code-devise de l’ISO." sqref="F122 F151:F152 F114 F162 F137 F141:F142 F154:F155 F110 F157:F158 F177:F178 F166:F172" xr:uid="{1A5E2E16-8F44-4484-B1FD-88905F2C7A8B}">
      <formula1>Currency_code_list</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Valeur totale" prompt="Veuillez indiquer le total des revenus._x000a__x000a_Veuillez saisir uniquement des chiffres dans cette cellule. Si des informations supplémentaires sont appropri" sqref="D141:D142 D162 D114 D122 D118 D137 D110 D154:D155 D157:D158" xr:uid="{0D1214F0-E1D0-42AF-A3D3-B55D3A1DB24E}">
      <formula1>0</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Matières premières volume/valeur" prompt="Veuillez renseigner le nom de la matière première dans la colonne de gauche, en indiquant s'il s'agit d'un volume ou d'une valeur._x000a__x000a_Veuillez saisir un" sqref="D90:D98 D68:D85" xr:uid="{5B3B0570-DBC0-4546-ADD5-BE06E4D28D95}">
      <formula1>0</formula1>
    </dataValidation>
    <dataValidation type="decimal" allowBlank="1" showInputMessage="1" showErrorMessage="1" sqref="D126" xr:uid="{B4279758-C3D6-4C17-A3D3-6FD541B83CAF}">
      <formula1>10000</formula1>
      <formula2>50000</formula2>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Investissements -tous secteurs-" prompt="Veuillez indiquer le total des investissements dans le pays pour l'année fiscale, en dollars ou monnaie locale (prix courants)_x000a__x000a_Peut correspondre à la" sqref="D178" xr:uid="{F93E1D35-0A37-42F1-AA9F-1B28EC82ADF2}">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prompt="Représente la part du secteur extractif dans l'emploi, en chiffres absolus._x000a__x000a__x000a_Veuillez entrer uniquement les chiffres dans cette cellule. Ajoutez des " sqref="D175" xr:uid="{7493C260-765F-4602-8966-511AF5817792}">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Exportations -secteur extractif-" prompt="Cela se rapporte à la part du secteur extractif dans les exportations totales d'un pays, en chiffres absolus._x000a__x000a_Veuillez entrer uniquement les chiffres" sqref="D171" xr:uid="{FDC65156-9731-4AF6-B1A6-5303F33EF27B}">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Valeur ajoutée brute -Industries" prompt="La valeur ajoutée brute fait référence au nombre absolu représentant la part du secteur extractif dans le PIB._x000a__x000a_Veuillez entrer uniquement les chiffre" sqref="D167" xr:uid="{2C95D332-4488-49E1-9537-615D21291CE9}">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Produit Intérieur Brut" prompt="Cela se rapporte au produit intérieur brut, en USD courants ou en devise locale._x000a__x000a_Veuillez ne saisir que des chiffres dans cette cellule. Si d'autres " sqref="D168 D166" xr:uid="{D1FE8241-B88A-441C-910E-2F8A79EE0B74}">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Revenus du Gouvernement -extract" prompt="Cela se rapporte aux revenus gouvernementaux provenant du secteur extractif, y compris les revenus non rapprochés._x000a__x000a_Veuillez entrer uniquement les chi" sqref="D169" xr:uid="{69E17002-8EE8-4180-BA18-D577B8335F5F}">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Revenus du Gouvernement-tous sec" prompt="Cela se rapporte au total des revenus gouvernementaux de l'année concernée, y compris les revenus tirés des secteurs non extractifs._x000a__x000a_Entrer uniquemen" sqref="D170" xr:uid="{B756ABDC-5CA5-4495-8246-1BCBAAC33CCB}">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Total des exportations" prompt="Il s'agit des exportations totales pour l'année en question, y compris les revenus provenant de secteurs non extractifs._x000a__x000a_Veuillez entrer uniquement l" sqref="D172" xr:uid="{CB0DC8A1-9437-4DC8-BED3-82A5D16C2A50}">
      <formula1>2</formula1>
    </dataValidation>
    <dataValidation type="whole" allowBlank="1" showInputMessage="1" showErrorMessage="1" errorTitle="Veuillez ne pas modifier" error="Veuillez ne pas modifier ces cellules" sqref="C187:G190" xr:uid="{D4EDDBD7-A545-4590-A04A-A039EF7B4FC6}">
      <formula1>444</formula1>
      <formula2>445</formula2>
    </dataValidation>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F71 F69 F75 F77 F73 F90 F92 F94 F96" xr:uid="{9EBFA6E6-A1BA-484C-A06A-2B2C5A99C301}">
      <formula1>"&lt;Selectionner unité&gt;,Sm3,Sm3 o.e.,Barils,Tonnes,oz,carats,Scf"</formula1>
    </dataValidation>
    <dataValidation allowBlank="1" showInputMessage="1" showErrorMessage="1" errorTitle="Veuillez ne pas modifier" error="Veuillez ne pas modifier ces cellules" sqref="B193:D193 B149 B156:B158 B166:B167 B173:B176" xr:uid="{C8C5153D-AFF9-46FF-BC78-8D4E2DD9CF68}"/>
    <dataValidation allowBlank="1" showInputMessage="1" showErrorMessage="1" promptTitle="Nom du registre" prompt="Veuillez indiquer le nom du registre de la propriété réelle, si disponible." sqref="D54" xr:uid="{52CF323C-6741-46C6-9151-9E68F39B609B}"/>
    <dataValidation allowBlank="1" showInputMessage="1" showErrorMessage="1" promptTitle="Name of the registry" prompt="Please input the name of the Beneficial Ownership Registry" sqref="D54" xr:uid="{0B2C8D13-AE54-47F7-8E76-F4304FEF695F}"/>
    <dataValidation type="list" showInputMessage="1" showErrorMessage="1" promptTitle="Type de déclaration" prompt="Veuillez indiquer le type de déclaration, parmi:_x000a__x000a_Divulgation systématique_x000a_Rapportage ITIE_x000a_Non disponible_x000a_Sans objet" sqref="D25:D28 D32:D36 D176:D177 D40:D42 D45:D49 D161 D57:D59 D62 D66:D67 D88:D89 D101:D102 D106 D109 D113 D117 D121 D128:D133 D136 D140 D52:D53 D145:D147 D156 D150:D153 D165 D182:D184" xr:uid="{05D7D667-7F4C-49DF-BEC0-DF2CF10EFAB8}">
      <formula1>Reporting_options_list</formula1>
    </dataValidation>
    <dataValidation type="whole" allowBlank="1" showInputMessage="1" showErrorMessage="1" errorTitle="Veuillez ne pas modifier" error="Veuillez ne pas modifier ces cellules" sqref="B103 F103" xr:uid="{683DB7B7-FC6A-4087-B0F0-58342D0E45FF}">
      <formula1>5</formula1>
      <formula2>6</formula2>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prompt="Représente la part du secteur extractif dans l'emploi, en pourcentage_x000a__x000a__x000a_Veuillez entrer uniquement les chiffres dans cette cellule." sqref="F173:F176" xr:uid="{CEF7FABF-BCB1-4EB1-B110-804FE50570F2}">
      <formula1>0</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homme" prompt="Représente la part d'hommes employés dans le secteur extractif, en chiffres absolus._x000a__x000a__x000a_Veuillez entrer uniquement les chiffres dans cette cellule. Ajoutez des " sqref="D173" xr:uid="{4590B0AE-5635-4F05-978A-859C46C1846D}">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femme" prompt="Représente la part de femmes employés dans le secteur extractif, en chiffres absolus._x000a__x000a__x000a_Veuillez entrer uniquement les chiffres dans cette cellule. Ajoutez des " sqref="D174" xr:uid="{403192F1-7BFC-4929-9F7C-DF326745740C}">
      <formula1>2</formula1>
    </dataValidation>
    <dataValidation type="textLength" allowBlank="1" showInputMessage="1" showErrorMessage="1" sqref="H180:H184" xr:uid="{7A399675-A1AD-4EEB-B666-DA64140CBABF}">
      <formula1>0</formula1>
      <formula2>350</formula2>
    </dataValidation>
    <dataValidation type="whole" showInputMessage="1" showErrorMessage="1" sqref="G180:G184" xr:uid="{6A2F0624-7B44-4747-BECE-CF106F3C2E29}">
      <formula1>999999</formula1>
      <formula2>99999999</formula2>
    </dataValidation>
    <dataValidation showInputMessage="1" showErrorMessage="1" promptTitle="Type de déclaration" prompt="Veuillez indiquer le type de déclaration, parmi:_x000a__x000a_Divulgation systématique_x000a_Rapportage ITIE_x000a_Non disponible_x000a_Sans objet" sqref="D37" xr:uid="{1D4A3B64-AEA0-4CB0-8ECB-965544616725}"/>
    <dataValidation showInputMessage="1" showErrorMessage="1" sqref="B65" xr:uid="{16E2B7CA-A014-4A95-BA71-5FBC3C4BAF9B}"/>
  </dataValidations>
  <hyperlinks>
    <hyperlink ref="B30" r:id="rId1" location="r2-2" display="Exigence ITIE 2.2: Octroi des licences" xr:uid="{3C8CD8CA-2B71-480C-8E4F-68FD83B5F3A4}"/>
    <hyperlink ref="B44" r:id="rId2" location="r2-4" xr:uid="{7F4BD534-1F40-43F5-B9E9-F08F55F292AF}"/>
    <hyperlink ref="B51" r:id="rId3" location="r2-5" xr:uid="{86E03965-E44F-46AA-A796-5B112C3E4511}"/>
    <hyperlink ref="B56" r:id="rId4" location="r2-6" xr:uid="{8A98C594-A412-44B5-801B-9CD5BA57793D}"/>
    <hyperlink ref="B61" r:id="rId5" location="r3-1" xr:uid="{82B69DED-80FE-45E2-BA4E-B45AD172302B}"/>
    <hyperlink ref="B100" r:id="rId6" location="r4-1" xr:uid="{AD2FD41E-8E84-43F4-8F9A-DC6DD5526613}"/>
    <hyperlink ref="B105" r:id="rId7" location="r4-2" xr:uid="{E5E4B160-C611-4F5E-9C89-A6BC3A1FE4BB}"/>
    <hyperlink ref="B108" r:id="rId8" location="r4-3" xr:uid="{390148E2-58B7-4C09-BC4D-22046706A279}"/>
    <hyperlink ref="B112" r:id="rId9" location="r4-4" xr:uid="{AB4C7D97-37E6-4AAE-8F76-A518124DF79C}"/>
    <hyperlink ref="B116" r:id="rId10" location="r4-5" xr:uid="{9D4AEFA7-036C-4906-A2C8-5E2609E37990}"/>
    <hyperlink ref="B120" r:id="rId11" location="r4-6" xr:uid="{EDA5F06A-39D4-415D-9CB8-1A84A6B4CEFC}"/>
    <hyperlink ref="B124" r:id="rId12" location="r4-8" xr:uid="{6BE701BF-2DD0-4247-A9A2-D371898DAEC1}"/>
    <hyperlink ref="B127" r:id="rId13" location="r4-9" xr:uid="{F8346088-9823-4DD3-8923-C6C4CD8DFAE3}"/>
    <hyperlink ref="B135" r:id="rId14" location="r5-1" xr:uid="{BF62C5CE-F305-4F85-97A2-592E5EA04ACE}"/>
    <hyperlink ref="B139" r:id="rId15" location="r5-2" xr:uid="{C0C8D065-994B-4417-AEE7-12731A9FD39F}"/>
    <hyperlink ref="B144" r:id="rId16" location="r5-3" xr:uid="{73C92D87-C66C-4DCE-A182-C7447921881A}"/>
    <hyperlink ref="B160" r:id="rId17" location="r6-2" xr:uid="{69662EAB-87AF-498E-8910-47B34274C644}"/>
    <hyperlink ref="B149" r:id="rId18" location="r6-1" display="Exigence ITIE 6.1: Dépenses sociales " xr:uid="{159576CF-8CEC-4C7C-8E7E-E8AD32D59512}"/>
    <hyperlink ref="B15:H15" r:id="rId19" display="If you have any questions, please contact data@eiti.org" xr:uid="{E5E8D4B9-D254-4278-BF43-F078CF9B1196}"/>
    <hyperlink ref="C190:G190" r:id="rId20" display="Give us your feedback or report a conflict in the data! Write to us at  data@eiti.org" xr:uid="{69088786-2836-4ACC-A002-3D37BCB15696}"/>
    <hyperlink ref="G190" r:id="rId21" display="Give us your feedback or report a conflict in the data! Write to us at  data@eiti.org" xr:uid="{002D542B-EFD8-46D4-B143-EEA32EE567FA}"/>
    <hyperlink ref="E190:F190" r:id="rId22" display="Give us your feedback or report a conflict in the data! Write to us at  data@eiti.org" xr:uid="{6CB54B0F-A525-41BE-BDAF-01E47414720A}"/>
    <hyperlink ref="F190" r:id="rId23" display="Give us your feedback or report a conflict in the data! Write to us at  data@eiti.org" xr:uid="{0FD64F9A-A7B1-4F79-9A34-09DBE5589319}"/>
    <hyperlink ref="C188:G188" r:id="rId24" display="Vous voulez en savoir plus sur votre pays ? Vérifiez si votre pays met en œuvre la Norme ITIE en visitant https://eiti.org/countries" xr:uid="{8E21E9E9-BD18-4ABA-8845-6E916A16318D}"/>
    <hyperlink ref="C189:G189" r:id="rId25" display="Pour la version la plus récente des modèles de données résumées, consultez https://eiti.org/fr/document/modele-donnees-resumees-itie" xr:uid="{AB239975-300E-484A-A1ED-ED209935FF89}"/>
    <hyperlink ref="B23" r:id="rId26" location="r2-1" xr:uid="{6D4C5AAE-3858-44E3-9615-3CE30E63ADE6}"/>
    <hyperlink ref="B39" r:id="rId27" location="r2-3" xr:uid="{09DDEAA3-CDEF-4378-BD31-D952A0585D76}"/>
    <hyperlink ref="C187:G187" r:id="rId28" display="Pour plus d’information sur l’ITIE, visitez notre site Internet  https://eiti.org" xr:uid="{F5998016-5980-4AD7-8A2F-1E54BA35945E}"/>
    <hyperlink ref="B180" r:id="rId29" location="r6-4" display="EITI Requirement 6.4: Environmental impact" xr:uid="{CC46EFC0-4C48-4CE5-89F6-1AABFA8763B0}"/>
    <hyperlink ref="F46" r:id="rId30" display="http://www.pdgm.tg/index.php?option=com_docman&amp;view=list&amp;slug=permis-de-recherche&amp;Itemid=752&amp;layout=default _x000a_" xr:uid="{4A6C7B42-8D65-40E0-96CB-448A00ECAFD2}"/>
    <hyperlink ref="F58" r:id="rId31" display="https://tde.tg" xr:uid="{802C1936-C76D-45C6-B7EC-8E3905F9585B}"/>
    <hyperlink ref="B64" r:id="rId32" location="r3-2" xr:uid="{103B89FA-F9D8-40A8-B786-01E3DE0940CE}"/>
    <hyperlink ref="B65" r:id="rId33" display="(Harmonised System Codes)" xr:uid="{E8DF548E-78DA-4000-8263-CAEC16745832}"/>
    <hyperlink ref="B87" r:id="rId34" location="r3-3" xr:uid="{C9193EA6-3874-4881-A417-26F6F5C1275C}"/>
    <hyperlink ref="B164" r:id="rId35" location="r6-3" xr:uid="{E02FD47A-8F67-47E6-93F0-39708B9C5664}"/>
    <hyperlink ref="B166" r:id="rId36" xr:uid="{AE987F8C-0C7E-427A-9DB2-CC5F5C3DD74E}"/>
    <hyperlink ref="H172" r:id="rId37" xr:uid="{511A25D1-1EC1-454F-B804-1718EC20FEFF}"/>
  </hyperlinks>
  <pageMargins left="0.25" right="0.25" top="0.75" bottom="0.75" header="0.3" footer="0.3"/>
  <pageSetup paperSize="8" fitToHeight="0" orientation="landscape" horizontalDpi="2400" verticalDpi="2400" r:id="rId38"/>
  <drawing r:id="rId3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AC126"/>
  <sheetViews>
    <sheetView showGridLines="0" topLeftCell="A7" zoomScale="70" zoomScaleNormal="70" workbookViewId="0">
      <selection activeCell="E29" sqref="E29"/>
    </sheetView>
  </sheetViews>
  <sheetFormatPr baseColWidth="10" defaultColWidth="4" defaultRowHeight="24" customHeight="1" x14ac:dyDescent="0.25"/>
  <cols>
    <col min="1" max="1" width="4" style="17"/>
    <col min="2" max="2" width="52.140625" style="17" customWidth="1"/>
    <col min="3" max="3" width="22.28515625" style="17" customWidth="1"/>
    <col min="4" max="4" width="22.7109375" style="17" customWidth="1"/>
    <col min="5" max="5" width="24.5703125" style="17" customWidth="1"/>
    <col min="6" max="6" width="60.140625" style="17" bestFit="1" customWidth="1"/>
    <col min="7" max="7" width="57.5703125" style="17" customWidth="1"/>
    <col min="8" max="8" width="25.28515625" style="17" customWidth="1"/>
    <col min="9" max="9" width="20" style="17" customWidth="1"/>
    <col min="10" max="10" width="12.140625" style="17" customWidth="1"/>
    <col min="11" max="11" width="13.7109375" style="17" customWidth="1"/>
    <col min="12" max="14" width="4" style="17" customWidth="1"/>
    <col min="15" max="15" width="8.28515625" style="17" bestFit="1" customWidth="1"/>
    <col min="16" max="19" width="4" style="17" customWidth="1"/>
    <col min="20" max="20" width="46.28515625" style="17" bestFit="1" customWidth="1"/>
    <col min="21" max="21" width="21.140625" style="269" bestFit="1" customWidth="1"/>
    <col min="22" max="24" width="4" style="17" customWidth="1"/>
    <col min="25" max="32" width="15.7109375" style="17" customWidth="1"/>
    <col min="33" max="16384" width="4" style="17"/>
  </cols>
  <sheetData>
    <row r="1" spans="2:10" ht="15.75" hidden="1" customHeight="1" x14ac:dyDescent="0.25"/>
    <row r="2" spans="2:10" ht="16.5" hidden="1" x14ac:dyDescent="0.25">
      <c r="B2" s="18"/>
    </row>
    <row r="3" spans="2:10" ht="16.5" hidden="1" x14ac:dyDescent="0.25">
      <c r="B3" s="18"/>
      <c r="C3" s="19"/>
      <c r="D3" s="19"/>
      <c r="E3" s="19" t="s">
        <v>2169</v>
      </c>
    </row>
    <row r="4" spans="2:10" ht="16.5" hidden="1" x14ac:dyDescent="0.25">
      <c r="B4" s="18"/>
      <c r="C4" s="19"/>
      <c r="D4" s="19"/>
      <c r="E4" s="19" t="str">
        <f>Introduction!G4</f>
        <v>AAAA-MM-JJ</v>
      </c>
    </row>
    <row r="5" spans="2:10" ht="16.5" hidden="1" x14ac:dyDescent="0.25"/>
    <row r="6" spans="2:10" ht="16.5" hidden="1" x14ac:dyDescent="0.25"/>
    <row r="7" spans="2:10" ht="16.5" x14ac:dyDescent="0.25"/>
    <row r="8" spans="2:10" ht="16.5" x14ac:dyDescent="0.25">
      <c r="B8" s="21" t="s">
        <v>2317</v>
      </c>
      <c r="C8" s="83"/>
      <c r="D8" s="83"/>
      <c r="E8" s="83"/>
    </row>
    <row r="9" spans="2:10" ht="17.100000000000001" customHeight="1" x14ac:dyDescent="0.25">
      <c r="B9" s="82" t="s">
        <v>2170</v>
      </c>
      <c r="C9" s="170"/>
      <c r="D9" s="82"/>
      <c r="E9" s="170"/>
      <c r="F9" s="171"/>
      <c r="G9" s="171"/>
      <c r="H9" s="171"/>
    </row>
    <row r="10" spans="2:10" ht="30.6" customHeight="1" x14ac:dyDescent="0.25">
      <c r="B10" s="172" t="s">
        <v>2318</v>
      </c>
      <c r="C10" s="84"/>
      <c r="D10" s="375"/>
      <c r="E10" s="84"/>
      <c r="F10" s="52"/>
      <c r="G10" s="52"/>
      <c r="H10" s="52"/>
    </row>
    <row r="11" spans="2:10" ht="30.95" customHeight="1" x14ac:dyDescent="0.25">
      <c r="B11" s="172" t="s">
        <v>2319</v>
      </c>
      <c r="C11" s="84"/>
      <c r="D11" s="375"/>
      <c r="E11" s="84"/>
      <c r="F11" s="52"/>
      <c r="G11" s="52"/>
      <c r="H11" s="52"/>
    </row>
    <row r="12" spans="2:10" ht="50.1" customHeight="1" x14ac:dyDescent="0.25">
      <c r="B12" s="172" t="s">
        <v>2320</v>
      </c>
      <c r="C12" s="84"/>
      <c r="D12" s="375"/>
      <c r="E12" s="84"/>
      <c r="F12" s="52"/>
      <c r="G12" s="52"/>
      <c r="H12" s="52"/>
    </row>
    <row r="13" spans="2:10" ht="15.6" customHeight="1" x14ac:dyDescent="0.25">
      <c r="B13" s="172" t="s">
        <v>2321</v>
      </c>
      <c r="C13" s="84"/>
      <c r="D13" s="375"/>
      <c r="E13" s="84"/>
      <c r="F13" s="52"/>
      <c r="G13" s="52"/>
      <c r="H13" s="52"/>
    </row>
    <row r="14" spans="2:10" ht="16.5" x14ac:dyDescent="0.3">
      <c r="B14" s="173" t="s">
        <v>2322</v>
      </c>
      <c r="C14" s="85"/>
      <c r="D14" s="85"/>
      <c r="E14" s="85"/>
      <c r="F14" s="86"/>
      <c r="G14" s="86"/>
      <c r="H14" s="86"/>
      <c r="I14" s="86"/>
      <c r="J14" s="86"/>
    </row>
    <row r="15" spans="2:10" ht="16.5" x14ac:dyDescent="0.25"/>
    <row r="16" spans="2:10" ht="24.75" thickBot="1" x14ac:dyDescent="0.3">
      <c r="B16" s="388" t="s">
        <v>2323</v>
      </c>
      <c r="C16" s="388"/>
      <c r="D16" s="388"/>
      <c r="E16" s="388"/>
    </row>
    <row r="17" spans="2:21" s="93" customFormat="1" ht="25.5" customHeight="1" thickBot="1" x14ac:dyDescent="0.3">
      <c r="B17" s="389" t="s">
        <v>2069</v>
      </c>
      <c r="C17" s="389"/>
      <c r="D17" s="389"/>
      <c r="E17" s="389"/>
      <c r="U17" s="270"/>
    </row>
    <row r="18" spans="2:21" s="71" customFormat="1" ht="16.5" x14ac:dyDescent="0.25">
      <c r="B18" s="390"/>
      <c r="C18" s="390"/>
      <c r="D18" s="390"/>
      <c r="E18" s="390"/>
      <c r="U18" s="177"/>
    </row>
    <row r="19" spans="2:21" s="71" customFormat="1" ht="19.5" x14ac:dyDescent="0.25">
      <c r="B19" s="244" t="s">
        <v>2324</v>
      </c>
      <c r="C19" s="245"/>
      <c r="D19" s="246"/>
      <c r="E19" s="246"/>
      <c r="F19" s="174"/>
      <c r="U19" s="177"/>
    </row>
    <row r="20" spans="2:21" s="71" customFormat="1" ht="16.5" x14ac:dyDescent="0.25">
      <c r="B20" s="17" t="s">
        <v>2070</v>
      </c>
      <c r="C20" s="17" t="s">
        <v>2118</v>
      </c>
      <c r="D20" s="17" t="s">
        <v>2325</v>
      </c>
      <c r="E20" s="17" t="s">
        <v>2326</v>
      </c>
      <c r="F20" s="174"/>
      <c r="G20" s="176"/>
      <c r="U20" s="177"/>
    </row>
    <row r="21" spans="2:21" s="71" customFormat="1" ht="16.5" x14ac:dyDescent="0.25">
      <c r="B21" s="17" t="s">
        <v>2535</v>
      </c>
      <c r="C21" s="17" t="s">
        <v>2121</v>
      </c>
      <c r="D21" s="17" t="s">
        <v>430</v>
      </c>
      <c r="E21" s="177">
        <f>SUMIF(Government_revenues_table[Entité de l’État],Government_agencies[[#This Row],[Nom complet de l’entité]],Government_revenues_table[Valeur des revenus])</f>
        <v>1688082754</v>
      </c>
      <c r="F21" s="176"/>
      <c r="G21" s="178"/>
      <c r="U21" s="177"/>
    </row>
    <row r="22" spans="2:21" s="71" customFormat="1" ht="16.5" x14ac:dyDescent="0.25">
      <c r="B22" s="71" t="s">
        <v>2536</v>
      </c>
      <c r="C22" s="71" t="s">
        <v>2121</v>
      </c>
      <c r="D22" s="71" t="s">
        <v>430</v>
      </c>
      <c r="E22" s="177">
        <f>SUMIF(Government_revenues_table[Entité de l’État],Government_agencies[[#This Row],[Nom complet de l’entité]],Government_revenues_table[Valeur des revenus])</f>
        <v>7392491132</v>
      </c>
      <c r="F22" s="178"/>
      <c r="G22" s="17"/>
      <c r="J22" s="174"/>
      <c r="K22" s="174"/>
      <c r="L22" s="174"/>
      <c r="U22" s="177"/>
    </row>
    <row r="23" spans="2:21" s="71" customFormat="1" ht="16.5" x14ac:dyDescent="0.25">
      <c r="B23" s="71" t="s">
        <v>2537</v>
      </c>
      <c r="C23" s="71" t="s">
        <v>2121</v>
      </c>
      <c r="D23" s="71" t="s">
        <v>430</v>
      </c>
      <c r="E23" s="177">
        <f>SUMIF(Government_revenues_table[Entité de l’État],Government_agencies[[#This Row],[Nom complet de l’entité]],Government_revenues_table[Valeur des revenus])</f>
        <v>344587283</v>
      </c>
      <c r="F23" s="176"/>
      <c r="G23" s="17"/>
      <c r="J23" s="176"/>
      <c r="K23" s="176"/>
      <c r="L23" s="176"/>
      <c r="U23" s="177"/>
    </row>
    <row r="24" spans="2:21" s="71" customFormat="1" ht="16.5" x14ac:dyDescent="0.25">
      <c r="B24" s="71" t="s">
        <v>2538</v>
      </c>
      <c r="C24" s="71" t="s">
        <v>2121</v>
      </c>
      <c r="D24" s="71" t="s">
        <v>430</v>
      </c>
      <c r="E24" s="177">
        <f>SUMIF(Government_revenues_table[Entité de l’État],Government_agencies[[#This Row],[Nom complet de l’entité]],Government_revenues_table[Valeur des revenus])</f>
        <v>413500000</v>
      </c>
      <c r="F24" s="64"/>
      <c r="J24" s="178"/>
      <c r="K24" s="178"/>
      <c r="L24" s="178"/>
      <c r="U24" s="177"/>
    </row>
    <row r="25" spans="2:21" s="71" customFormat="1" ht="16.5" x14ac:dyDescent="0.25">
      <c r="B25" s="71" t="s">
        <v>2539</v>
      </c>
      <c r="C25" s="71" t="s">
        <v>2121</v>
      </c>
      <c r="D25" s="71" t="s">
        <v>430</v>
      </c>
      <c r="E25" s="177">
        <f>SUMIF(Government_revenues_table[Entité de l’État],Government_agencies[[#This Row],[Nom complet de l’entité]],Government_revenues_table[Valeur des revenus])</f>
        <v>0</v>
      </c>
      <c r="F25" s="64"/>
      <c r="J25" s="176"/>
      <c r="K25" s="176"/>
      <c r="L25" s="176"/>
      <c r="U25" s="177"/>
    </row>
    <row r="26" spans="2:21" s="71" customFormat="1" ht="16.5" x14ac:dyDescent="0.25">
      <c r="B26" s="71" t="s">
        <v>2540</v>
      </c>
      <c r="C26" s="71" t="s">
        <v>2121</v>
      </c>
      <c r="D26" s="71" t="s">
        <v>430</v>
      </c>
      <c r="E26" s="177">
        <f>SUMIF(Government_revenues_table[Entité de l’État],Government_agencies[[#This Row],[Nom complet de l’entité]],Government_revenues_table[Valeur des revenus])</f>
        <v>3023774</v>
      </c>
      <c r="F26" s="262"/>
      <c r="J26" s="176"/>
      <c r="K26" s="176"/>
      <c r="L26" s="176"/>
      <c r="U26" s="177"/>
    </row>
    <row r="27" spans="2:21" s="71" customFormat="1" ht="16.5" x14ac:dyDescent="0.25">
      <c r="B27" s="71" t="s">
        <v>2541</v>
      </c>
      <c r="C27" s="71" t="s">
        <v>2121</v>
      </c>
      <c r="D27" s="71" t="s">
        <v>430</v>
      </c>
      <c r="E27" s="177">
        <f>SUMIF(Government_revenues_table[Entité de l’État],Government_agencies[[#This Row],[Nom complet de l’entité]],Government_revenues_table[Valeur des revenus])</f>
        <v>0</v>
      </c>
      <c r="F27" s="262"/>
      <c r="J27" s="176"/>
      <c r="K27" s="176"/>
      <c r="L27" s="176"/>
      <c r="U27" s="177"/>
    </row>
    <row r="28" spans="2:21" s="71" customFormat="1" ht="16.5" x14ac:dyDescent="0.25">
      <c r="B28" s="71" t="s">
        <v>2542</v>
      </c>
      <c r="C28" s="71" t="s">
        <v>2121</v>
      </c>
      <c r="D28" s="71" t="s">
        <v>430</v>
      </c>
      <c r="E28" s="177">
        <f>SUMIF(Government_revenues_table[Entité de l’État],Government_agencies[[#This Row],[Nom complet de l’entité]],Government_revenues_table[Valeur des revenus])</f>
        <v>1580323561</v>
      </c>
      <c r="F28" s="262"/>
      <c r="J28" s="176"/>
      <c r="K28" s="176"/>
      <c r="L28" s="176"/>
      <c r="U28" s="177"/>
    </row>
    <row r="29" spans="2:21" s="71" customFormat="1" ht="16.5" x14ac:dyDescent="0.25">
      <c r="B29" s="71" t="s">
        <v>2543</v>
      </c>
      <c r="C29" s="71" t="s">
        <v>2123</v>
      </c>
      <c r="D29" s="71" t="s">
        <v>430</v>
      </c>
      <c r="E29" s="177">
        <f>SUMIF(Government_revenues_table[Entité de l’État],Government_agencies[[#This Row],[Nom complet de l’entité]],Government_revenues_table[Valeur des revenus])</f>
        <v>0</v>
      </c>
      <c r="F29" s="262"/>
      <c r="J29" s="176"/>
      <c r="K29" s="176"/>
      <c r="L29" s="176"/>
      <c r="U29" s="177"/>
    </row>
    <row r="30" spans="2:21" s="71" customFormat="1" ht="16.5" x14ac:dyDescent="0.25">
      <c r="B30" s="64"/>
      <c r="E30" s="64"/>
      <c r="U30" s="177"/>
    </row>
    <row r="31" spans="2:21" s="71" customFormat="1" ht="16.5" x14ac:dyDescent="0.25">
      <c r="E31" s="174"/>
      <c r="U31" s="177"/>
    </row>
    <row r="32" spans="2:21" s="71" customFormat="1" ht="16.5" x14ac:dyDescent="0.25">
      <c r="E32" s="64"/>
      <c r="U32" s="177"/>
    </row>
    <row r="33" spans="2:29" s="71" customFormat="1" ht="16.5" x14ac:dyDescent="0.25">
      <c r="B33" s="64"/>
      <c r="U33" s="177"/>
    </row>
    <row r="34" spans="2:29" s="71" customFormat="1" ht="20.25" thickBot="1" x14ac:dyDescent="0.3">
      <c r="B34" s="244" t="s">
        <v>2331</v>
      </c>
      <c r="C34" s="245"/>
      <c r="D34" s="245"/>
      <c r="E34" s="245"/>
      <c r="F34" s="245"/>
      <c r="G34" s="246"/>
      <c r="H34" s="246"/>
      <c r="I34" s="246"/>
      <c r="U34" s="177"/>
    </row>
    <row r="35" spans="2:29" s="71" customFormat="1" ht="17.25" thickBot="1" x14ac:dyDescent="0.3">
      <c r="B35" s="249" t="s">
        <v>2327</v>
      </c>
      <c r="C35" s="249"/>
      <c r="D35" s="249"/>
      <c r="E35" s="39"/>
      <c r="F35" s="39"/>
      <c r="G35" s="247"/>
      <c r="H35" s="247"/>
      <c r="I35" s="247"/>
      <c r="U35" s="177"/>
    </row>
    <row r="36" spans="2:29" s="71" customFormat="1" ht="49.5" x14ac:dyDescent="0.25">
      <c r="B36" s="250" t="s">
        <v>2328</v>
      </c>
      <c r="C36" s="251" t="s">
        <v>2329</v>
      </c>
      <c r="D36" s="252" t="s">
        <v>2330</v>
      </c>
      <c r="E36" s="39"/>
      <c r="F36" s="39"/>
      <c r="G36" s="247"/>
      <c r="H36" s="247"/>
      <c r="I36" s="247"/>
      <c r="U36" s="177"/>
    </row>
    <row r="37" spans="2:29" s="71" customFormat="1" ht="19.5" x14ac:dyDescent="0.25">
      <c r="B37" s="248"/>
      <c r="C37" s="39"/>
      <c r="D37" s="39"/>
      <c r="E37" s="39"/>
      <c r="F37" s="39"/>
      <c r="G37" s="247"/>
      <c r="H37" s="247"/>
      <c r="I37" s="247"/>
      <c r="U37" s="177"/>
    </row>
    <row r="38" spans="2:29" s="71" customFormat="1" ht="66" x14ac:dyDescent="0.25">
      <c r="B38" s="175" t="s">
        <v>2072</v>
      </c>
      <c r="C38" s="175" t="s">
        <v>2525</v>
      </c>
      <c r="D38" s="17" t="s">
        <v>2332</v>
      </c>
      <c r="E38" s="17" t="s">
        <v>1464</v>
      </c>
      <c r="F38" s="17" t="s">
        <v>2333</v>
      </c>
      <c r="G38" s="44" t="s">
        <v>2334</v>
      </c>
      <c r="H38" s="44" t="s">
        <v>2127</v>
      </c>
      <c r="I38" s="44" t="s">
        <v>2335</v>
      </c>
      <c r="U38" s="177"/>
    </row>
    <row r="39" spans="2:29" s="71" customFormat="1" ht="16.5" x14ac:dyDescent="0.25">
      <c r="B39" s="17" t="s">
        <v>2544</v>
      </c>
      <c r="C39" s="17" t="s">
        <v>2567</v>
      </c>
      <c r="D39" s="17">
        <v>1000161343</v>
      </c>
      <c r="E39" s="71" t="s">
        <v>2095</v>
      </c>
      <c r="F39" s="17" t="s">
        <v>2570</v>
      </c>
      <c r="G39" s="266" t="s">
        <v>2586</v>
      </c>
      <c r="H39" s="179" t="s">
        <v>1469</v>
      </c>
      <c r="I39" s="177">
        <f>SUMIF(Table10[Entreprise],Companies[[#This Row],[Nom complet de l’entreprise]],Table10[Valeur de revenus])</f>
        <v>5233369902</v>
      </c>
      <c r="O39" s="271"/>
      <c r="U39" s="177"/>
    </row>
    <row r="40" spans="2:29" s="71" customFormat="1" ht="16.5" x14ac:dyDescent="0.25">
      <c r="B40" s="17" t="s">
        <v>2545</v>
      </c>
      <c r="C40" s="17" t="s">
        <v>2567</v>
      </c>
      <c r="D40" s="71">
        <v>1000144378</v>
      </c>
      <c r="E40" s="71" t="s">
        <v>2095</v>
      </c>
      <c r="F40" s="71" t="s">
        <v>2572</v>
      </c>
      <c r="G40" s="179" t="s">
        <v>1502</v>
      </c>
      <c r="H40" s="179" t="s">
        <v>1469</v>
      </c>
      <c r="I40" s="177">
        <f>SUMIF(Table10[Entreprise],Companies[[#This Row],[Nom complet de l’entreprise]],Table10[Valeur de revenus])</f>
        <v>3445260643</v>
      </c>
      <c r="O40" s="271"/>
      <c r="U40" s="177"/>
    </row>
    <row r="41" spans="2:29" s="71" customFormat="1" ht="16.5" x14ac:dyDescent="0.25">
      <c r="B41" s="71" t="s">
        <v>2546</v>
      </c>
      <c r="C41" s="71" t="s">
        <v>2124</v>
      </c>
      <c r="D41" s="71">
        <v>1000160416</v>
      </c>
      <c r="E41" s="71" t="s">
        <v>2095</v>
      </c>
      <c r="F41" s="71" t="s">
        <v>2571</v>
      </c>
      <c r="G41" s="179" t="s">
        <v>1502</v>
      </c>
      <c r="H41" s="179" t="s">
        <v>1469</v>
      </c>
      <c r="I41" s="177">
        <f>SUMIF(Table10[Entreprise],Companies[[#This Row],[Nom complet de l’entreprise]],Table10[Valeur de revenus])</f>
        <v>1360334778</v>
      </c>
      <c r="O41" s="271"/>
      <c r="U41" s="177"/>
    </row>
    <row r="42" spans="2:29" s="71" customFormat="1" ht="16.5" x14ac:dyDescent="0.25">
      <c r="B42" s="71" t="s">
        <v>2547</v>
      </c>
      <c r="C42" s="71" t="s">
        <v>2567</v>
      </c>
      <c r="D42" s="71">
        <v>1000165087</v>
      </c>
      <c r="E42" s="71" t="s">
        <v>2095</v>
      </c>
      <c r="F42" s="17" t="s">
        <v>2568</v>
      </c>
      <c r="G42" s="265" t="s">
        <v>2569</v>
      </c>
      <c r="H42" s="179" t="s">
        <v>1502</v>
      </c>
      <c r="I42" s="177">
        <f>SUMIF(Table10[Entreprise],Companies[[#This Row],[Nom complet de l’entreprise]],Table10[Valeur de revenus])</f>
        <v>0</v>
      </c>
      <c r="O42" s="271"/>
      <c r="U42" s="177"/>
    </row>
    <row r="43" spans="2:29" s="71" customFormat="1" ht="16.5" x14ac:dyDescent="0.25">
      <c r="B43" s="71" t="s">
        <v>2548</v>
      </c>
      <c r="C43" s="71" t="s">
        <v>2567</v>
      </c>
      <c r="D43" s="71">
        <v>1000165159</v>
      </c>
      <c r="E43" s="71" t="s">
        <v>2095</v>
      </c>
      <c r="F43" s="71" t="s">
        <v>2591</v>
      </c>
      <c r="G43" s="266" t="s">
        <v>2586</v>
      </c>
      <c r="H43" s="179" t="s">
        <v>1469</v>
      </c>
      <c r="I43" s="177">
        <f>SUMIF(Table10[Entreprise],Companies[[#This Row],[Nom complet de l’entreprise]],Table10[Valeur de revenus])</f>
        <v>126750230</v>
      </c>
      <c r="O43" s="271"/>
      <c r="U43" s="177"/>
      <c r="AC43" s="267"/>
    </row>
    <row r="44" spans="2:29" s="71" customFormat="1" ht="16.5" x14ac:dyDescent="0.25">
      <c r="B44" s="71" t="s">
        <v>2549</v>
      </c>
      <c r="C44" s="71" t="s">
        <v>2567</v>
      </c>
      <c r="D44" s="71">
        <v>1000118827</v>
      </c>
      <c r="E44" s="71" t="s">
        <v>2095</v>
      </c>
      <c r="F44" s="71" t="s">
        <v>2579</v>
      </c>
      <c r="G44" s="179" t="s">
        <v>1502</v>
      </c>
      <c r="H44" s="179" t="s">
        <v>1469</v>
      </c>
      <c r="I44" s="177">
        <f>SUMIF(Table10[Entreprise],Companies[[#This Row],[Nom complet de l’entreprise]],Table10[Valeur de revenus])</f>
        <v>195957411</v>
      </c>
      <c r="O44" s="271"/>
      <c r="U44" s="177"/>
    </row>
    <row r="45" spans="2:29" s="71" customFormat="1" ht="16.5" x14ac:dyDescent="0.25">
      <c r="B45" s="71" t="s">
        <v>2550</v>
      </c>
      <c r="C45" s="71" t="s">
        <v>2567</v>
      </c>
      <c r="D45" s="71">
        <v>1000145152</v>
      </c>
      <c r="E45" s="71" t="s">
        <v>2095</v>
      </c>
      <c r="F45" s="71" t="s">
        <v>2581</v>
      </c>
      <c r="G45" s="265" t="s">
        <v>2583</v>
      </c>
      <c r="H45" s="179" t="s">
        <v>1502</v>
      </c>
      <c r="I45" s="177">
        <f>SUMIF(Table10[Entreprise],Companies[[#This Row],[Nom complet de l’entreprise]],Table10[Valeur de revenus])</f>
        <v>0</v>
      </c>
      <c r="O45" s="271"/>
      <c r="U45" s="177"/>
      <c r="AC45" s="267"/>
    </row>
    <row r="46" spans="2:29" s="71" customFormat="1" ht="16.5" x14ac:dyDescent="0.25">
      <c r="B46" s="71" t="s">
        <v>2551</v>
      </c>
      <c r="C46" s="71" t="s">
        <v>2567</v>
      </c>
      <c r="D46" s="71">
        <v>1000174447</v>
      </c>
      <c r="E46" s="71" t="s">
        <v>2095</v>
      </c>
      <c r="F46" s="71" t="s">
        <v>2578</v>
      </c>
      <c r="G46" s="179" t="s">
        <v>1502</v>
      </c>
      <c r="H46" s="179" t="s">
        <v>1469</v>
      </c>
      <c r="I46" s="177">
        <f>SUMIF(Table10[Entreprise],Companies[[#This Row],[Nom complet de l’entreprise]],Table10[Valeur de revenus])</f>
        <v>386789924</v>
      </c>
      <c r="O46" s="271"/>
      <c r="U46" s="177"/>
      <c r="AC46" s="267"/>
    </row>
    <row r="47" spans="2:29" s="71" customFormat="1" ht="16.5" x14ac:dyDescent="0.25">
      <c r="B47" s="71" t="s">
        <v>2552</v>
      </c>
      <c r="C47" s="71" t="s">
        <v>2567</v>
      </c>
      <c r="D47" s="71">
        <v>1000746654</v>
      </c>
      <c r="E47" s="71" t="s">
        <v>2095</v>
      </c>
      <c r="F47" s="71" t="s">
        <v>2588</v>
      </c>
      <c r="G47" s="179" t="s">
        <v>1502</v>
      </c>
      <c r="H47" s="179" t="s">
        <v>1469</v>
      </c>
      <c r="I47" s="177">
        <f>SUMIF(Table10[Entreprise],Companies[[#This Row],[Nom complet de l’entreprise]],Table10[Valeur de revenus])</f>
        <v>249488067</v>
      </c>
      <c r="O47" s="271"/>
      <c r="U47" s="177"/>
    </row>
    <row r="48" spans="2:29" s="71" customFormat="1" ht="16.5" x14ac:dyDescent="0.25">
      <c r="B48" s="71" t="s">
        <v>2553</v>
      </c>
      <c r="C48" s="71" t="s">
        <v>2567</v>
      </c>
      <c r="D48" s="71">
        <v>1000175347</v>
      </c>
      <c r="E48" s="71" t="s">
        <v>2095</v>
      </c>
      <c r="F48" s="71" t="s">
        <v>2589</v>
      </c>
      <c r="G48" s="179" t="s">
        <v>1502</v>
      </c>
      <c r="H48" s="179" t="s">
        <v>1469</v>
      </c>
      <c r="I48" s="177">
        <f>SUMIF(Table10[Entreprise],Companies[[#This Row],[Nom complet de l’entreprise]],Table10[Valeur de revenus])</f>
        <v>63633240</v>
      </c>
      <c r="O48" s="271"/>
      <c r="U48" s="177"/>
    </row>
    <row r="49" spans="2:29" s="71" customFormat="1" ht="16.5" x14ac:dyDescent="0.25">
      <c r="B49" s="71" t="s">
        <v>2554</v>
      </c>
      <c r="C49" s="71" t="s">
        <v>2567</v>
      </c>
      <c r="D49" s="71">
        <v>1000542921</v>
      </c>
      <c r="E49" s="71" t="s">
        <v>2095</v>
      </c>
      <c r="F49" s="71" t="s">
        <v>2589</v>
      </c>
      <c r="G49" s="179" t="s">
        <v>1502</v>
      </c>
      <c r="H49" s="179" t="s">
        <v>1469</v>
      </c>
      <c r="I49" s="177">
        <f>SUMIF(Table10[Entreprise],Companies[[#This Row],[Nom complet de l’entreprise]],Table10[Valeur de revenus])</f>
        <v>19777000</v>
      </c>
      <c r="O49" s="271"/>
      <c r="U49" s="177"/>
    </row>
    <row r="50" spans="2:29" s="71" customFormat="1" ht="16.5" x14ac:dyDescent="0.25">
      <c r="B50" s="71" t="s">
        <v>2555</v>
      </c>
      <c r="C50" s="71" t="s">
        <v>2567</v>
      </c>
      <c r="D50" s="71">
        <v>1000934547</v>
      </c>
      <c r="E50" s="71" t="s">
        <v>2095</v>
      </c>
      <c r="F50" s="71" t="s">
        <v>2590</v>
      </c>
      <c r="G50" s="179" t="s">
        <v>1502</v>
      </c>
      <c r="H50" s="179" t="s">
        <v>2522</v>
      </c>
      <c r="I50" s="177">
        <f>SUMIF(Table10[Entreprise],Companies[[#This Row],[Nom complet de l’entreprise]],Table10[Valeur de revenus])</f>
        <v>14051853</v>
      </c>
      <c r="O50" s="271"/>
      <c r="U50" s="177"/>
    </row>
    <row r="51" spans="2:29" s="71" customFormat="1" ht="16.5" x14ac:dyDescent="0.25">
      <c r="B51" s="71" t="s">
        <v>2556</v>
      </c>
      <c r="C51" s="71" t="s">
        <v>2567</v>
      </c>
      <c r="D51" s="71">
        <v>1000210645</v>
      </c>
      <c r="E51" s="71" t="s">
        <v>2095</v>
      </c>
      <c r="F51" s="71" t="s">
        <v>2579</v>
      </c>
      <c r="G51" s="179" t="s">
        <v>1502</v>
      </c>
      <c r="H51" s="179" t="s">
        <v>2522</v>
      </c>
      <c r="I51" s="177">
        <f>SUMIF(Table10[Entreprise],Companies[[#This Row],[Nom complet de l’entreprise]],Table10[Valeur de revenus])</f>
        <v>4963199</v>
      </c>
      <c r="O51" s="271"/>
      <c r="U51" s="177"/>
    </row>
    <row r="52" spans="2:29" s="71" customFormat="1" ht="16.5" x14ac:dyDescent="0.25">
      <c r="B52" s="71" t="s">
        <v>2557</v>
      </c>
      <c r="C52" s="71" t="s">
        <v>2567</v>
      </c>
      <c r="D52" s="71">
        <v>1000161118</v>
      </c>
      <c r="E52" s="71" t="s">
        <v>2095</v>
      </c>
      <c r="F52" s="71" t="s">
        <v>2580</v>
      </c>
      <c r="G52" s="179" t="s">
        <v>1502</v>
      </c>
      <c r="H52" s="179" t="s">
        <v>2522</v>
      </c>
      <c r="I52" s="177">
        <f>SUMIF(Table10[Entreprise],Companies[[#This Row],[Nom complet de l’entreprise]],Table10[Valeur de revenus])</f>
        <v>2987509</v>
      </c>
      <c r="O52" s="271"/>
      <c r="U52" s="177"/>
    </row>
    <row r="53" spans="2:29" s="71" customFormat="1" ht="16.5" x14ac:dyDescent="0.25">
      <c r="B53" s="71" t="s">
        <v>2566</v>
      </c>
      <c r="C53" s="71" t="s">
        <v>2567</v>
      </c>
      <c r="D53" s="71">
        <v>1000164961</v>
      </c>
      <c r="E53" s="71" t="s">
        <v>2095</v>
      </c>
      <c r="F53" s="179" t="s">
        <v>1502</v>
      </c>
      <c r="G53" s="179" t="s">
        <v>1502</v>
      </c>
      <c r="H53" s="179" t="s">
        <v>1502</v>
      </c>
      <c r="I53" s="177">
        <f>SUMIF(Table10[Entreprise],Companies[[#This Row],[Nom complet de l’entreprise]],Table10[Valeur de revenus])</f>
        <v>27934197</v>
      </c>
      <c r="O53" s="271"/>
      <c r="U53" s="177"/>
    </row>
    <row r="54" spans="2:29" s="71" customFormat="1" ht="16.5" x14ac:dyDescent="0.25">
      <c r="B54" s="71" t="s">
        <v>2558</v>
      </c>
      <c r="C54" s="71" t="s">
        <v>2567</v>
      </c>
      <c r="D54" s="71">
        <v>1000165051</v>
      </c>
      <c r="E54" s="71" t="s">
        <v>2095</v>
      </c>
      <c r="F54" s="71" t="s">
        <v>2581</v>
      </c>
      <c r="G54" s="265" t="s">
        <v>2584</v>
      </c>
      <c r="H54" s="179" t="s">
        <v>2522</v>
      </c>
      <c r="I54" s="177">
        <f>SUMIF(Table10[Entreprise],Companies[[#This Row],[Nom complet de l’entreprise]],Table10[Valeur de revenus])</f>
        <v>0</v>
      </c>
      <c r="O54" s="271"/>
      <c r="U54" s="177"/>
    </row>
    <row r="55" spans="2:29" s="71" customFormat="1" ht="16.5" x14ac:dyDescent="0.25">
      <c r="B55" s="71" t="s">
        <v>2559</v>
      </c>
      <c r="C55" s="71" t="s">
        <v>2567</v>
      </c>
      <c r="D55" s="71">
        <v>1000161037</v>
      </c>
      <c r="E55" s="71" t="s">
        <v>2095</v>
      </c>
      <c r="F55" s="71" t="s">
        <v>2581</v>
      </c>
      <c r="G55" s="265" t="s">
        <v>2582</v>
      </c>
      <c r="H55" s="179" t="s">
        <v>1502</v>
      </c>
      <c r="I55" s="177">
        <f>SUMIF(Table10[Entreprise],Companies[[#This Row],[Nom complet de l’entreprise]],Table10[Valeur de revenus])</f>
        <v>0</v>
      </c>
      <c r="O55" s="271"/>
      <c r="U55" s="177"/>
    </row>
    <row r="56" spans="2:29" s="71" customFormat="1" ht="33" x14ac:dyDescent="0.25">
      <c r="B56" s="71" t="s">
        <v>2560</v>
      </c>
      <c r="C56" s="71" t="s">
        <v>2567</v>
      </c>
      <c r="D56" s="71">
        <v>1000165105</v>
      </c>
      <c r="E56" s="71" t="s">
        <v>2095</v>
      </c>
      <c r="F56" s="71" t="s">
        <v>2592</v>
      </c>
      <c r="G56" s="266" t="s">
        <v>2593</v>
      </c>
      <c r="H56" s="179" t="s">
        <v>2522</v>
      </c>
      <c r="I56" s="177">
        <f>SUMIF(Table10[Entreprise],Companies[[#This Row],[Nom complet de l’entreprise]],Table10[Valeur de revenus])</f>
        <v>13314750</v>
      </c>
      <c r="O56" s="271"/>
      <c r="U56" s="177"/>
    </row>
    <row r="57" spans="2:29" s="71" customFormat="1" ht="16.5" x14ac:dyDescent="0.25">
      <c r="B57" s="71" t="s">
        <v>2561</v>
      </c>
      <c r="C57" s="71" t="s">
        <v>2124</v>
      </c>
      <c r="D57" s="71">
        <v>1000166680</v>
      </c>
      <c r="E57" s="71" t="s">
        <v>1508</v>
      </c>
      <c r="F57" s="71" t="s">
        <v>2573</v>
      </c>
      <c r="G57" s="265" t="s">
        <v>2576</v>
      </c>
      <c r="H57" s="179" t="s">
        <v>1469</v>
      </c>
      <c r="I57" s="177">
        <f>SUMIF(Table10[Entreprise],Companies[[#This Row],[Nom complet de l’entreprise]],Table10[Valeur de revenus])</f>
        <v>922786435</v>
      </c>
      <c r="O57" s="271"/>
      <c r="U57" s="177"/>
      <c r="AC57" s="267"/>
    </row>
    <row r="58" spans="2:29" s="71" customFormat="1" ht="16.5" x14ac:dyDescent="0.25">
      <c r="B58" s="71" t="s">
        <v>2562</v>
      </c>
      <c r="C58" s="71" t="s">
        <v>2567</v>
      </c>
      <c r="D58" s="71">
        <v>1000174006</v>
      </c>
      <c r="E58" s="71" t="s">
        <v>1508</v>
      </c>
      <c r="F58" s="71" t="s">
        <v>2573</v>
      </c>
      <c r="G58" s="265" t="s">
        <v>2577</v>
      </c>
      <c r="H58" s="179" t="s">
        <v>1469</v>
      </c>
      <c r="I58" s="177">
        <f>SUMIF(Table10[Entreprise],Companies[[#This Row],[Nom complet de l’entreprise]],Table10[Valeur de revenus])</f>
        <v>152942469</v>
      </c>
      <c r="O58" s="271"/>
      <c r="U58" s="177"/>
      <c r="AC58" s="267"/>
    </row>
    <row r="59" spans="2:29" s="71" customFormat="1" ht="16.5" x14ac:dyDescent="0.25">
      <c r="B59" s="71" t="s">
        <v>2563</v>
      </c>
      <c r="C59" s="71" t="s">
        <v>2567</v>
      </c>
      <c r="D59" s="71">
        <v>1000163008</v>
      </c>
      <c r="E59" s="71" t="s">
        <v>2095</v>
      </c>
      <c r="F59" s="71" t="s">
        <v>2575</v>
      </c>
      <c r="G59" s="179" t="s">
        <v>2587</v>
      </c>
      <c r="H59" s="179" t="s">
        <v>1469</v>
      </c>
      <c r="I59" s="177">
        <f>SUMIF(Table10[Entreprise],Companies[[#This Row],[Nom complet de l’entreprise]],Table10[Valeur de revenus])</f>
        <v>24982200</v>
      </c>
      <c r="O59" s="271"/>
      <c r="U59" s="177"/>
      <c r="AC59" s="267"/>
    </row>
    <row r="60" spans="2:29" s="71" customFormat="1" ht="16.5" x14ac:dyDescent="0.25">
      <c r="B60" s="71" t="s">
        <v>2564</v>
      </c>
      <c r="C60" s="71" t="s">
        <v>2567</v>
      </c>
      <c r="D60" s="71">
        <v>1000165258</v>
      </c>
      <c r="E60" s="71" t="s">
        <v>1508</v>
      </c>
      <c r="F60" s="71" t="s">
        <v>2573</v>
      </c>
      <c r="G60" s="265" t="s">
        <v>2574</v>
      </c>
      <c r="H60" s="179" t="s">
        <v>1469</v>
      </c>
      <c r="I60" s="177">
        <f>SUMIF(Table10[Entreprise],Companies[[#This Row],[Nom complet de l’entreprise]],Table10[Valeur de revenus])</f>
        <v>27822263</v>
      </c>
      <c r="O60" s="271"/>
      <c r="U60" s="177"/>
    </row>
    <row r="61" spans="2:29" s="71" customFormat="1" ht="16.5" x14ac:dyDescent="0.25">
      <c r="B61" s="71" t="s">
        <v>2565</v>
      </c>
      <c r="C61" s="71" t="s">
        <v>2567</v>
      </c>
      <c r="D61" s="71">
        <v>1000298107</v>
      </c>
      <c r="E61" s="71" t="s">
        <v>1508</v>
      </c>
      <c r="F61" s="71" t="s">
        <v>2573</v>
      </c>
      <c r="G61" s="179" t="s">
        <v>1502</v>
      </c>
      <c r="H61" s="179" t="s">
        <v>2522</v>
      </c>
      <c r="I61" s="177">
        <f>SUMIF(Table10[Entreprise],Companies[[#This Row],[Nom complet de l’entreprise]],Table10[Valeur de revenus])</f>
        <v>16367630</v>
      </c>
      <c r="O61" s="271"/>
      <c r="U61" s="177"/>
    </row>
    <row r="62" spans="2:29" s="71" customFormat="1" ht="16.5" x14ac:dyDescent="0.25">
      <c r="B62" s="64"/>
      <c r="T62" s="17"/>
      <c r="U62" s="269"/>
    </row>
    <row r="63" spans="2:29" s="71" customFormat="1" ht="19.5" x14ac:dyDescent="0.25">
      <c r="B63" s="244" t="s">
        <v>2336</v>
      </c>
      <c r="C63" s="245"/>
      <c r="D63" s="245"/>
      <c r="E63" s="245"/>
      <c r="F63" s="245"/>
      <c r="G63" s="246"/>
      <c r="H63" s="246"/>
      <c r="I63" s="246"/>
      <c r="J63" s="246"/>
      <c r="T63" s="17"/>
      <c r="U63" s="269"/>
    </row>
    <row r="64" spans="2:29" s="71" customFormat="1" ht="16.5" x14ac:dyDescent="0.25">
      <c r="B64" s="175" t="s">
        <v>2337</v>
      </c>
      <c r="C64" s="180" t="s">
        <v>1462</v>
      </c>
      <c r="D64" s="180" t="s">
        <v>2104</v>
      </c>
      <c r="E64" s="180" t="s">
        <v>2116</v>
      </c>
      <c r="F64" s="17" t="s">
        <v>2338</v>
      </c>
      <c r="G64" s="17" t="s">
        <v>2339</v>
      </c>
      <c r="H64" s="17" t="s">
        <v>2106</v>
      </c>
      <c r="I64" s="17" t="s">
        <v>2105</v>
      </c>
      <c r="J64" s="17" t="s">
        <v>970</v>
      </c>
      <c r="K64" s="17" t="s">
        <v>2585</v>
      </c>
      <c r="T64" s="17"/>
      <c r="U64" s="269"/>
    </row>
    <row r="65" spans="2:21" s="71" customFormat="1" ht="16.5" x14ac:dyDescent="0.3">
      <c r="B65" s="263" t="s">
        <v>2594</v>
      </c>
      <c r="C65" s="181" t="s">
        <v>2594</v>
      </c>
      <c r="D65" s="181" t="s">
        <v>2594</v>
      </c>
      <c r="E65" s="181" t="s">
        <v>2594</v>
      </c>
      <c r="F65" s="181" t="s">
        <v>2594</v>
      </c>
      <c r="G65" s="264" t="s">
        <v>2594</v>
      </c>
      <c r="H65" s="264" t="s">
        <v>2594</v>
      </c>
      <c r="I65" s="264" t="s">
        <v>2594</v>
      </c>
      <c r="J65" s="264" t="s">
        <v>2594</v>
      </c>
      <c r="K65" s="71" t="s">
        <v>2595</v>
      </c>
      <c r="T65" s="17"/>
      <c r="U65" s="269"/>
    </row>
    <row r="66" spans="2:21" ht="16.5" x14ac:dyDescent="0.3">
      <c r="B66" s="71" t="s">
        <v>2071</v>
      </c>
      <c r="C66" s="181"/>
      <c r="D66" s="181"/>
      <c r="E66" s="181" t="s">
        <v>2379</v>
      </c>
      <c r="F66" s="181"/>
    </row>
    <row r="67" spans="2:21" ht="16.5" x14ac:dyDescent="0.3">
      <c r="B67" s="71"/>
      <c r="C67" s="181"/>
      <c r="D67" s="181"/>
      <c r="E67" s="181"/>
      <c r="F67" s="181"/>
    </row>
    <row r="68" spans="2:21" ht="16.5" x14ac:dyDescent="0.3">
      <c r="B68" s="71"/>
      <c r="C68" s="181"/>
      <c r="D68" s="181"/>
      <c r="E68" s="181"/>
      <c r="F68" s="181"/>
    </row>
    <row r="69" spans="2:21" ht="16.5" x14ac:dyDescent="0.3">
      <c r="B69" s="71"/>
      <c r="C69" s="181"/>
      <c r="D69" s="181"/>
      <c r="E69" s="181"/>
      <c r="F69" s="181"/>
    </row>
    <row r="70" spans="2:21" ht="16.5" x14ac:dyDescent="0.25">
      <c r="B70" s="71"/>
      <c r="C70" s="180"/>
      <c r="D70" s="180"/>
      <c r="E70" s="180"/>
      <c r="F70" s="180"/>
      <c r="G70" s="180"/>
    </row>
    <row r="71" spans="2:21" ht="17.25" customHeight="1" x14ac:dyDescent="0.3">
      <c r="B71" s="364" t="s">
        <v>2159</v>
      </c>
      <c r="C71" s="364"/>
      <c r="D71" s="364"/>
      <c r="E71" s="364"/>
      <c r="F71" s="364"/>
      <c r="G71" s="364"/>
      <c r="H71" s="364"/>
      <c r="I71" s="364"/>
      <c r="T71" s="71"/>
      <c r="U71" s="177"/>
    </row>
    <row r="72" spans="2:21" ht="24" customHeight="1" x14ac:dyDescent="0.3">
      <c r="B72" s="386" t="s">
        <v>2160</v>
      </c>
      <c r="C72" s="386"/>
      <c r="D72" s="386"/>
      <c r="E72" s="386"/>
      <c r="F72" s="386"/>
      <c r="G72" s="386"/>
      <c r="H72" s="386"/>
      <c r="I72" s="386"/>
      <c r="T72" s="71"/>
      <c r="U72" s="177"/>
    </row>
    <row r="73" spans="2:21" ht="19.5" customHeight="1" x14ac:dyDescent="0.3">
      <c r="B73" s="364" t="s">
        <v>2161</v>
      </c>
      <c r="C73" s="364"/>
      <c r="D73" s="364"/>
      <c r="E73" s="364"/>
      <c r="F73" s="364"/>
      <c r="G73" s="364"/>
      <c r="H73" s="364"/>
      <c r="I73" s="364"/>
      <c r="T73" s="71"/>
      <c r="U73" s="177"/>
    </row>
    <row r="74" spans="2:21" ht="18.75" customHeight="1" x14ac:dyDescent="0.3">
      <c r="B74" s="387" t="s">
        <v>2162</v>
      </c>
      <c r="C74" s="387"/>
      <c r="D74" s="387"/>
      <c r="E74" s="387"/>
      <c r="F74" s="387"/>
      <c r="G74" s="387"/>
      <c r="H74" s="387"/>
      <c r="I74" s="387"/>
    </row>
    <row r="75" spans="2:21" s="71" customFormat="1" ht="17.25" thickBot="1" x14ac:dyDescent="0.3">
      <c r="B75" s="62"/>
      <c r="C75" s="62"/>
      <c r="D75" s="62"/>
      <c r="E75" s="62"/>
      <c r="F75" s="62"/>
      <c r="G75" s="62"/>
      <c r="U75" s="177"/>
    </row>
    <row r="76" spans="2:21" s="71" customFormat="1" ht="19.5" x14ac:dyDescent="0.25">
      <c r="B76" s="169" t="s">
        <v>2215</v>
      </c>
      <c r="C76" s="17"/>
      <c r="D76" s="182"/>
      <c r="E76" s="17"/>
      <c r="F76" s="182"/>
      <c r="G76" s="17"/>
      <c r="U76" s="177"/>
    </row>
    <row r="77" spans="2:21" s="71" customFormat="1" ht="16.5" x14ac:dyDescent="0.25">
      <c r="B77" s="360" t="s">
        <v>2363</v>
      </c>
      <c r="C77" s="360"/>
      <c r="D77" s="360"/>
      <c r="E77" s="17"/>
      <c r="F77" s="180"/>
      <c r="G77" s="17"/>
      <c r="T77" s="17"/>
      <c r="U77" s="269"/>
    </row>
    <row r="78" spans="2:21" ht="16.5" x14ac:dyDescent="0.25">
      <c r="T78" s="71"/>
      <c r="U78" s="177"/>
    </row>
    <row r="79" spans="2:21" s="71" customFormat="1" ht="16.5" x14ac:dyDescent="0.25">
      <c r="B79" s="17"/>
      <c r="C79" s="17"/>
      <c r="D79" s="17"/>
      <c r="E79" s="17"/>
      <c r="U79" s="177"/>
    </row>
    <row r="80" spans="2:21" s="71" customFormat="1" ht="16.5" x14ac:dyDescent="0.25">
      <c r="B80" s="17"/>
      <c r="C80" s="17"/>
      <c r="D80" s="17"/>
      <c r="E80" s="17"/>
      <c r="T80" s="17"/>
      <c r="U80" s="269"/>
    </row>
    <row r="81" spans="2:21" ht="16.5" x14ac:dyDescent="0.25"/>
    <row r="82" spans="2:21" s="71" customFormat="1" ht="16.5" x14ac:dyDescent="0.25">
      <c r="B82" s="17"/>
      <c r="C82" s="17"/>
      <c r="D82" s="17"/>
      <c r="E82" s="17"/>
      <c r="T82" s="17"/>
      <c r="U82" s="269"/>
    </row>
    <row r="83" spans="2:21" s="71" customFormat="1" ht="16.5" x14ac:dyDescent="0.25">
      <c r="B83" s="17"/>
      <c r="C83" s="17"/>
      <c r="D83" s="17"/>
      <c r="E83" s="17"/>
      <c r="T83" s="17"/>
      <c r="U83" s="269"/>
    </row>
    <row r="84" spans="2:21" ht="16.5" x14ac:dyDescent="0.25"/>
    <row r="85" spans="2:21" ht="16.5" x14ac:dyDescent="0.25"/>
    <row r="86" spans="2:21" ht="16.5" x14ac:dyDescent="0.25"/>
    <row r="87" spans="2:21" ht="16.5" x14ac:dyDescent="0.25"/>
    <row r="88" spans="2:21" ht="16.5" x14ac:dyDescent="0.25"/>
    <row r="89" spans="2:21" ht="16.5" x14ac:dyDescent="0.25">
      <c r="T89" s="71"/>
      <c r="U89" s="177"/>
    </row>
    <row r="90" spans="2:21" ht="16.5" x14ac:dyDescent="0.25"/>
    <row r="91" spans="2:21" ht="16.5" x14ac:dyDescent="0.25"/>
    <row r="92" spans="2:21" ht="16.5" x14ac:dyDescent="0.25"/>
    <row r="93" spans="2:21" s="71" customFormat="1" ht="16.5" x14ac:dyDescent="0.25">
      <c r="B93" s="17"/>
      <c r="C93" s="17"/>
      <c r="D93" s="17"/>
      <c r="E93" s="17"/>
      <c r="T93" s="17"/>
      <c r="U93" s="269"/>
    </row>
    <row r="94" spans="2:21" ht="16.5" x14ac:dyDescent="0.25"/>
    <row r="95" spans="2:21" ht="16.5" x14ac:dyDescent="0.25"/>
    <row r="96" spans="2:21" ht="16.5" x14ac:dyDescent="0.25"/>
    <row r="97" ht="16.5" x14ac:dyDescent="0.25"/>
    <row r="98" ht="16.5" x14ac:dyDescent="0.25"/>
    <row r="99" ht="16.5" x14ac:dyDescent="0.25"/>
    <row r="100" ht="16.5" x14ac:dyDescent="0.25"/>
    <row r="101" ht="15" customHeight="1" x14ac:dyDescent="0.25"/>
    <row r="102" ht="15" customHeight="1" x14ac:dyDescent="0.25"/>
    <row r="103" ht="16.5" x14ac:dyDescent="0.25"/>
    <row r="104" ht="16.5" x14ac:dyDescent="0.25"/>
    <row r="105" ht="18.75" customHeight="1" x14ac:dyDescent="0.25"/>
    <row r="106" ht="16.5" x14ac:dyDescent="0.25"/>
    <row r="107" ht="16.5" x14ac:dyDescent="0.25"/>
    <row r="108" ht="16.5" x14ac:dyDescent="0.25"/>
    <row r="109" ht="16.5" x14ac:dyDescent="0.25"/>
    <row r="110" ht="16.5" x14ac:dyDescent="0.25"/>
    <row r="111" ht="16.5" x14ac:dyDescent="0.25"/>
    <row r="112"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row r="123" ht="16.5" x14ac:dyDescent="0.25"/>
    <row r="124" ht="16.5" x14ac:dyDescent="0.25"/>
    <row r="125" ht="16.5" x14ac:dyDescent="0.25"/>
    <row r="126" ht="16.5" x14ac:dyDescent="0.25"/>
  </sheetData>
  <mergeCells count="9">
    <mergeCell ref="B72:I72"/>
    <mergeCell ref="B73:I73"/>
    <mergeCell ref="B74:I74"/>
    <mergeCell ref="B77:D77"/>
    <mergeCell ref="D10:D13"/>
    <mergeCell ref="B16:E16"/>
    <mergeCell ref="B17:E17"/>
    <mergeCell ref="B18:E18"/>
    <mergeCell ref="B71:I71"/>
  </mergeCells>
  <phoneticPr fontId="74" type="noConversion"/>
  <dataValidations count="26">
    <dataValidation type="textLength" allowBlank="1" showInputMessage="1" showErrorMessage="1" errorTitle="Veuillez ne pas modifier" error="Veuillez ne pas modifier ces cellules" sqref="B64:C64 B63:G63 B16:E17 B19:C19 F64 B20 D20:E20 I38 B34:D35 B37:D37 E34:F37 B38 D38:G38" xr:uid="{41CB2CFC-8915-431A-8B82-76B8D96A6704}">
      <formula1>10000</formula1>
      <formula2>50000</formula2>
    </dataValidation>
    <dataValidation type="decimal" allowBlank="1" showInputMessage="1" showErrorMessage="1" errorTitle="Veuillez ne pas modifier" error="Veuillez ne pas modifier ces cellules" sqref="E75:G77 B75:D76" xr:uid="{3A04F5EF-66E4-43AD-A539-8FA3BA9F198C}">
      <formula1>10000</formula1>
      <formula2>500000</formula2>
    </dataValidation>
    <dataValidation allowBlank="1" showInputMessage="1" showErrorMessage="1" promptTitle="Numéro d'identification" prompt="Veuillez indiquer le numéro d'identification de l'agence gouvernementale, si applicable" sqref="D21:D29" xr:uid="{B62DCA52-4501-43B1-A007-69E53BD53B5F}"/>
    <dataValidation allowBlank="1" showInputMessage="1" showErrorMessage="1" promptTitle="Organisme gouvernmental destinat" prompt="Veuillez indiquer le nom de l'agence gouvernementale collectant le flux_x000a__x000a_Veuillez vous abstenir d'utiliser des acronymes et indiquez le nom complet" sqref="B21:B29" xr:uid="{5F2CD2D8-A157-47E5-A3F5-C3C3A71E1458}"/>
    <dataValidation allowBlank="1" showInputMessage="1" showErrorMessage="1" promptTitle="URL du registre" prompt="Veuillez indiquer l'URL directe vers le registre ou l'agence" sqref="J25:L29 D36" xr:uid="{FF61CD17-04D9-4E17-8201-8C3D36137BFF}"/>
    <dataValidation allowBlank="1" showInputMessage="1" showErrorMessage="1" promptTitle="Nom du registre" prompt="Veuillez saisir le nom du registre ou de l'agence" sqref="J24:L24 C36" xr:uid="{AA416186-66C7-468A-ABAB-5FAA86F8A146}"/>
    <dataValidation allowBlank="1" showInputMessage="1" showErrorMessage="1" promptTitle="Nom de l'identifiant" prompt="Veuillez saisir le nom de l'identifiant, tel que « Numéro d'identification du contribuable » ou similaire" sqref="J23:L23 B36" xr:uid="{FC7A539E-0F6B-429E-8CD3-69786236AD39}"/>
    <dataValidation type="whole" allowBlank="1" showInputMessage="1" showErrorMessage="1" errorTitle="Veuillez ne pas modifier" error="Veuillez ne pas modifier ces cellules" sqref="D64 B71:B74" xr:uid="{FDE65DF8-CA28-4BE2-AC49-6DAD21AF5E77}">
      <formula1>444</formula1>
      <formula2>445</formula2>
    </dataValidation>
    <dataValidation type="list" allowBlank="1" showInputMessage="1" showErrorMessage="1" sqref="F70" xr:uid="{DDDC6CD4-1998-4B24-880C-9DED458166FA}">
      <formula1>Simple_options_list</formula1>
    </dataValidation>
    <dataValidation allowBlank="1" showInputMessage="1" showErrorMessage="1" promptTitle="Production -valeur-" prompt="Veuillez indiquer la valeur de la production du projet" sqref="J65 I65:I69" xr:uid="{6908EAC0-1385-4F50-B3D8-4B8A57D60130}"/>
    <dataValidation type="list" allowBlank="1" showInputMessage="1" showErrorMessage="1" sqref="G70 F65:F69" xr:uid="{765C9FE0-D12B-4DF9-AE3E-DE4CE4CC1EDB}">
      <formula1>Project_phases_list</formula1>
    </dataValidation>
    <dataValidation type="whole" allowBlank="1" showInputMessage="1" showErrorMessage="1" errorTitle="Veuillez ne pas modifier" error="Veuillez ne pas modifier ces cellules" sqref="E64" xr:uid="{EF07BAD0-2F5A-4204-A46F-F594A3588E86}">
      <formula1>4</formula1>
      <formula2>5</formula2>
    </dataValidation>
    <dataValidation allowBlank="1" showInputMessage="1" showErrorMessage="1" promptTitle="Numéro de référence" prompt="Veuillez indiquer le numéro de référence de l'accord légal: contrat, licence, concession,…" sqref="C65:C69" xr:uid="{35B65327-F6D3-41FF-A657-92A960D2D1F1}"/>
    <dataValidation allowBlank="1" showInputMessage="1" showErrorMessage="1" errorTitle="Veuillez ne pas modifier" error="Veuillez ne pas modifier ces cellules" sqref="H38 B77:D77" xr:uid="{61CAE946-A4D7-4D88-A2EA-B59DF5431476}"/>
    <dataValidation type="list" allowBlank="1" showInputMessage="1" showErrorMessage="1" promptTitle="Veuillez sélectionner le secteur" prompt="Veuillez sélectionner le secteur pertinent pour l'entreprise dans la liste" sqref="E39:E61" xr:uid="{F383C4B0-BFB1-4275-8902-B9CBC1BDD66F}">
      <formula1>Sector_list</formula1>
    </dataValidation>
    <dataValidation allowBlank="1" showInputMessage="1" showErrorMessage="1" promptTitle="Veuillez sélectionner les matièr" prompt="Veuillez sélectionner les matières premières exploitées, séparées par une virgule" sqref="F60:F61 F39 F42 F47:F50 F56:F58" xr:uid="{03DB06AD-5356-48E6-AF86-BD36AB1EF40E}"/>
    <dataValidation errorStyle="warning" allowBlank="1" showInputMessage="1" showErrorMessage="1" errorTitle="URL" error="Veuillez indiquer une URL" sqref="F53:H53 G39:H52 G54:H61" xr:uid="{7E085E98-106D-442B-9524-E857F18034EC}"/>
    <dataValidation allowBlank="1" showInputMessage="1" showErrorMessage="1" promptTitle="Numéro d'identification" prompt="Veuillez saisir un numéro d'identification unique, tel qu’un TIN, un numéro d'organisation ou similaire." sqref="D39:D61" xr:uid="{CB3B9251-12D5-4F96-BBCA-A761DAA6C149}"/>
    <dataValidation allowBlank="1" showInputMessage="1" showErrorMessage="1" promptTitle="Nom de l'entreprise" prompt="Saisissez le nom de l'entreprise ici_x000a__x000a_Veuillez vous abstenir d'utiliser des acronymes et indiquez le nom complet" sqref="B39:B61" xr:uid="{42A6D033-2055-45B6-94DB-C3843F45F704}"/>
    <dataValidation type="whole" allowBlank="1" showInputMessage="1" showErrorMessage="1" errorTitle="Veuillez ne pas remplir" error="Ces cellules seront complétées automatiquement" promptTitle="Ne pas remplir" prompt="Complété automatiquement depuis le feuillet 5" sqref="I39:I61" xr:uid="{FE005BD3-F114-40C2-B7BB-6805E3DA760A}">
      <formula1>1</formula1>
      <formula2>2</formula2>
    </dataValidation>
    <dataValidation type="list" allowBlank="1" showInputMessage="1" showErrorMessage="1" sqref="C39:C61" xr:uid="{5B632419-A767-4DE0-8BA9-B8BB05BA6696}">
      <formula1>"&lt; Type d'entreprise &gt;,Société publique financière et Entreprise d'Etat,Privée"</formula1>
    </dataValidation>
    <dataValidation allowBlank="1" showInputMessage="1" showErrorMessage="1" promptTitle="Production -volume-" prompt="Veuillez indiquer le volume de production du projet" sqref="G65:G69" xr:uid="{214EC8C1-6BF9-40F3-9758-86701E4D2A88}"/>
    <dataValidation allowBlank="1" showInputMessage="1" showErrorMessage="1" promptTitle="Nom du Projet" prompt="Veuillez indiquer le nom du Projet._x000a__x000a_Veuillez vous abstenir d'utiliser des acronymes et indiquez le nom complet_x000a__x000a_" sqref="B65:B70" xr:uid="{28E7BA77-65D5-4785-9580-9EE9295D25F1}"/>
    <dataValidation allowBlank="1" showInputMessage="1" showErrorMessage="1" promptTitle="Compagnie associée" prompt="Veuillez indiquer les compagnies affiliées au projet, séparées par une virgule." sqref="D65:D69" xr:uid="{990B4CFE-C77D-4B99-90F4-BE71B86E0400}"/>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H65:H69" xr:uid="{41AEB8C4-3D9C-4110-A3FD-27B3DB753D54}">
      <formula1>"&lt;Selectionner unité&gt;,Sm3,Sm3 o.e.,Barils,Tonnes,oz,carats,Scf"</formula1>
    </dataValidation>
    <dataValidation type="list" allowBlank="1" showInputMessage="1" showErrorMessage="1" promptTitle="Matières premières" prompt="Veuillez indiquer les matières premières exploitées, en utilisant une ligne par matière première. Si un projet génère plusieurs matières premières, veuillez utiliser plusieurs lignes." sqref="E66:E69" xr:uid="{46A9ED9C-B29B-4A51-B129-E091B5E99439}">
      <formula1>Commodity_names</formula1>
    </dataValidation>
  </dataValidations>
  <hyperlinks>
    <hyperlink ref="B14" r:id="rId1" xr:uid="{00000000-0004-0000-0300-000004000000}"/>
    <hyperlink ref="G42" r:id="rId2" xr:uid="{4C97412B-1C8A-4F47-9F4F-06E3A6F3D6A4}"/>
    <hyperlink ref="G45" r:id="rId3" xr:uid="{66286B74-8943-443B-A72E-BB7763EE0B7D}"/>
    <hyperlink ref="G54" r:id="rId4" xr:uid="{E801870F-243F-443C-B17B-B145FDD82395}"/>
    <hyperlink ref="G55" r:id="rId5" xr:uid="{C474B2B3-170E-4BB2-A4DD-3CEB2317D488}"/>
    <hyperlink ref="G57" r:id="rId6" xr:uid="{996CAE0D-CF64-4744-B3AE-37D7E7572625}"/>
    <hyperlink ref="G58" r:id="rId7" xr:uid="{4E77FC41-DEC9-485F-AFDA-707F972C50A6}"/>
    <hyperlink ref="G60" r:id="rId8" xr:uid="{0BE22AB4-114E-4B52-97E7-10B64F14EEC0}"/>
    <hyperlink ref="B74:G74" r:id="rId9" display="Give us your feedback or report a conflict in the data! Write to us at  data@eiti.org" xr:uid="{89CD5C69-DD4F-4A10-A797-F37E54CCEA66}"/>
    <hyperlink ref="B72:G72" r:id="rId10" display="Vous voulez en savoir plus sur votre pays ? Vérifiez si votre pays met en œuvre la Norme ITIE en visitant https://eiti.org/countries" xr:uid="{B05B0465-C1F8-4E2C-B484-E8B1089F5DD4}"/>
    <hyperlink ref="B73:G73" r:id="rId11" display="Pour la version la plus récente des modèles de données résumées, consultez https://eiti.org/fr/document/modele-donnees-resumees-itie" xr:uid="{720C091A-88D8-4AD8-A681-42225317FFF1}"/>
  </hyperlinks>
  <pageMargins left="0.25" right="0.25" top="0.75" bottom="0.75" header="0.3" footer="0.3"/>
  <pageSetup paperSize="8" fitToHeight="0" orientation="landscape" horizontalDpi="2400" verticalDpi="2400" r:id="rId12"/>
  <drawing r:id="rId13"/>
  <tableParts count="3">
    <tablePart r:id="rId14"/>
    <tablePart r:id="rId15"/>
    <tablePart r:id="rId16"/>
  </tableParts>
  <extLst>
    <ext xmlns:x14="http://schemas.microsoft.com/office/spreadsheetml/2009/9/main" uri="{CCE6A557-97BC-4b89-ADB6-D9C93CAAB3DF}">
      <x14:dataValidations xmlns:xm="http://schemas.microsoft.com/office/excel/2006/main" count="2">
        <x14:dataValidation type="list" allowBlank="1" showInputMessage="1" showErrorMessage="1" xr:uid="{A0485DF7-0291-4282-9DA4-8B361737270D}">
          <x14:formula1>
            <xm:f>Listes!$AE$3:$AE$7</xm:f>
          </x14:formula1>
          <xm:sqref>C21:C29</xm:sqref>
        </x14:dataValidation>
        <x14:dataValidation type="list" allowBlank="1" showInputMessage="1" showErrorMessage="1" xr:uid="{080AB5DF-9F7C-4D51-B77F-2D9DAE275C99}">
          <x14:formula1>
            <xm:f>Listes!$I$11:$I$168</xm:f>
          </x14:formula1>
          <xm:sqref>J66:J69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U80"/>
  <sheetViews>
    <sheetView showGridLines="0" topLeftCell="A7" zoomScale="85" zoomScaleNormal="85" workbookViewId="0">
      <selection activeCell="J50" sqref="J50"/>
    </sheetView>
  </sheetViews>
  <sheetFormatPr baseColWidth="10" defaultColWidth="9.140625" defaultRowHeight="14.25" x14ac:dyDescent="0.25"/>
  <cols>
    <col min="1" max="1" width="3" style="180" customWidth="1"/>
    <col min="2" max="4" width="9.140625" style="180" hidden="1" customWidth="1"/>
    <col min="5" max="5" width="27.42578125" style="180" hidden="1" customWidth="1"/>
    <col min="6" max="6" width="38" style="180" customWidth="1"/>
    <col min="7" max="7" width="16.7109375" style="180" customWidth="1"/>
    <col min="8" max="8" width="41" style="180" customWidth="1"/>
    <col min="9" max="9" width="42.140625" style="180" customWidth="1"/>
    <col min="10" max="10" width="52.85546875" style="180" customWidth="1"/>
    <col min="11" max="11" width="11.140625" style="180" customWidth="1"/>
    <col min="12" max="12" width="2.7109375" style="180" customWidth="1"/>
    <col min="13" max="13" width="19.5703125" style="180" bestFit="1" customWidth="1"/>
    <col min="14" max="14" width="73.42578125" style="180" bestFit="1" customWidth="1"/>
    <col min="15" max="16384" width="9.140625" style="180"/>
  </cols>
  <sheetData>
    <row r="1" spans="6:14" s="17" customFormat="1" ht="15.75" hidden="1" customHeight="1" x14ac:dyDescent="0.25"/>
    <row r="2" spans="6:14" s="17" customFormat="1" ht="16.5" hidden="1" x14ac:dyDescent="0.25">
      <c r="F2" s="18"/>
      <c r="H2" s="18"/>
      <c r="J2" s="18"/>
      <c r="K2" s="18"/>
    </row>
    <row r="3" spans="6:14" s="17" customFormat="1" ht="16.5" hidden="1" x14ac:dyDescent="0.25">
      <c r="F3" s="18"/>
      <c r="H3" s="18"/>
      <c r="J3" s="18"/>
      <c r="K3" s="18"/>
      <c r="N3" s="19" t="s">
        <v>2169</v>
      </c>
    </row>
    <row r="4" spans="6:14" s="17" customFormat="1" ht="16.5" hidden="1" x14ac:dyDescent="0.25">
      <c r="F4" s="18"/>
      <c r="H4" s="18"/>
      <c r="J4" s="18"/>
      <c r="K4" s="18"/>
      <c r="N4" s="19" t="str">
        <f>Introduction!G4</f>
        <v>AAAA-MM-JJ</v>
      </c>
    </row>
    <row r="5" spans="6:14" s="17" customFormat="1" ht="16.5" hidden="1" x14ac:dyDescent="0.25"/>
    <row r="6" spans="6:14" s="17" customFormat="1" ht="16.5" hidden="1" x14ac:dyDescent="0.25"/>
    <row r="7" spans="6:14" s="17" customFormat="1" ht="16.5" x14ac:dyDescent="0.25"/>
    <row r="8" spans="6:14" s="17" customFormat="1" ht="16.5" x14ac:dyDescent="0.25">
      <c r="F8" s="21" t="s">
        <v>2096</v>
      </c>
      <c r="G8" s="83"/>
      <c r="H8" s="83"/>
      <c r="I8" s="83"/>
      <c r="J8" s="83"/>
      <c r="K8" s="83"/>
      <c r="L8" s="83"/>
      <c r="M8" s="83"/>
      <c r="N8" s="83"/>
    </row>
    <row r="9" spans="6:14" s="17" customFormat="1" ht="21" customHeight="1" x14ac:dyDescent="0.25">
      <c r="F9" s="396" t="s">
        <v>2170</v>
      </c>
      <c r="G9" s="396"/>
      <c r="H9" s="396"/>
      <c r="I9" s="396"/>
      <c r="J9" s="396"/>
      <c r="K9" s="183"/>
      <c r="L9" s="183"/>
      <c r="M9" s="396"/>
      <c r="N9" s="396"/>
    </row>
    <row r="10" spans="6:14" s="17" customFormat="1" ht="30.95" customHeight="1" x14ac:dyDescent="0.25">
      <c r="F10" s="397" t="s">
        <v>2340</v>
      </c>
      <c r="G10" s="397"/>
      <c r="H10" s="397"/>
      <c r="I10" s="397"/>
      <c r="J10" s="397"/>
      <c r="K10" s="184"/>
      <c r="L10" s="83"/>
      <c r="M10" s="402"/>
      <c r="N10" s="402"/>
    </row>
    <row r="11" spans="6:14" s="17" customFormat="1" ht="29.25" customHeight="1" x14ac:dyDescent="0.25">
      <c r="F11" s="398" t="s">
        <v>2341</v>
      </c>
      <c r="G11" s="398"/>
      <c r="H11" s="398"/>
      <c r="I11" s="398"/>
      <c r="J11" s="398"/>
      <c r="K11" s="185"/>
      <c r="L11" s="83"/>
      <c r="M11" s="402"/>
      <c r="N11" s="402"/>
    </row>
    <row r="12" spans="6:14" s="17" customFormat="1" ht="33.6" customHeight="1" x14ac:dyDescent="0.25">
      <c r="F12" s="398" t="s">
        <v>2342</v>
      </c>
      <c r="G12" s="398"/>
      <c r="H12" s="398"/>
      <c r="I12" s="398"/>
      <c r="J12" s="398"/>
      <c r="K12" s="185"/>
      <c r="L12" s="83"/>
      <c r="M12" s="402"/>
      <c r="N12" s="402"/>
    </row>
    <row r="13" spans="6:14" s="17" customFormat="1" ht="36" customHeight="1" x14ac:dyDescent="0.25">
      <c r="F13" s="406" t="s">
        <v>2343</v>
      </c>
      <c r="G13" s="406"/>
      <c r="H13" s="406"/>
      <c r="I13" s="406"/>
      <c r="J13" s="406"/>
      <c r="K13" s="186"/>
      <c r="L13" s="83"/>
      <c r="M13" s="402"/>
      <c r="N13" s="402"/>
    </row>
    <row r="14" spans="6:14" s="17" customFormat="1" ht="50.25" customHeight="1" x14ac:dyDescent="0.25">
      <c r="F14" s="407" t="s">
        <v>2344</v>
      </c>
      <c r="G14" s="407"/>
      <c r="H14" s="407"/>
      <c r="I14" s="407"/>
      <c r="J14" s="407"/>
      <c r="K14" s="187"/>
      <c r="L14" s="83"/>
      <c r="M14" s="402"/>
      <c r="N14" s="402"/>
    </row>
    <row r="15" spans="6:14" s="17" customFormat="1" ht="33" customHeight="1" x14ac:dyDescent="0.25">
      <c r="F15" s="399" t="s">
        <v>2098</v>
      </c>
      <c r="G15" s="399"/>
      <c r="H15" s="399"/>
      <c r="I15" s="399"/>
      <c r="J15" s="399"/>
      <c r="K15" s="188"/>
      <c r="L15" s="83"/>
      <c r="M15" s="189"/>
      <c r="N15" s="189"/>
    </row>
    <row r="16" spans="6:14" s="17" customFormat="1" ht="16.5" x14ac:dyDescent="0.3">
      <c r="F16" s="383" t="s">
        <v>2221</v>
      </c>
      <c r="G16" s="383"/>
      <c r="H16" s="383"/>
      <c r="I16" s="383"/>
      <c r="J16" s="383"/>
      <c r="K16" s="383"/>
      <c r="L16" s="383"/>
      <c r="M16" s="383"/>
      <c r="N16" s="383"/>
    </row>
    <row r="17" spans="2:21" s="17" customFormat="1" ht="16.5" x14ac:dyDescent="0.25"/>
    <row r="18" spans="2:21" s="17" customFormat="1" ht="24" x14ac:dyDescent="0.25">
      <c r="F18" s="190" t="s">
        <v>2097</v>
      </c>
      <c r="G18" s="83"/>
      <c r="H18" s="191"/>
      <c r="I18" s="83"/>
      <c r="J18" s="191"/>
      <c r="K18" s="191"/>
      <c r="M18" s="192" t="s">
        <v>2099</v>
      </c>
      <c r="N18" s="193"/>
    </row>
    <row r="19" spans="2:21" s="17" customFormat="1" ht="15.6" customHeight="1" x14ac:dyDescent="0.25">
      <c r="M19" s="403" t="s">
        <v>2518</v>
      </c>
      <c r="N19" s="404"/>
    </row>
    <row r="20" spans="2:21" ht="16.5" x14ac:dyDescent="0.25">
      <c r="F20" s="401" t="s">
        <v>2345</v>
      </c>
      <c r="G20" s="401"/>
      <c r="H20" s="401"/>
      <c r="I20" s="401"/>
      <c r="J20" s="401"/>
      <c r="K20" s="253"/>
      <c r="M20" s="17"/>
      <c r="N20" s="17"/>
    </row>
    <row r="21" spans="2:21" ht="14.1" customHeight="1" x14ac:dyDescent="0.25">
      <c r="B21" s="194" t="s">
        <v>1401</v>
      </c>
      <c r="C21" s="194" t="s">
        <v>1402</v>
      </c>
      <c r="D21" s="194" t="s">
        <v>1403</v>
      </c>
      <c r="E21" s="194" t="s">
        <v>1404</v>
      </c>
      <c r="F21" s="195" t="s">
        <v>2101</v>
      </c>
      <c r="G21" s="180" t="s">
        <v>1464</v>
      </c>
      <c r="H21" s="196" t="s">
        <v>1351</v>
      </c>
      <c r="I21" s="180" t="s">
        <v>1407</v>
      </c>
      <c r="J21" s="180" t="s">
        <v>1352</v>
      </c>
      <c r="K21" s="180" t="s">
        <v>970</v>
      </c>
      <c r="M21" s="405" t="s">
        <v>2100</v>
      </c>
      <c r="N21" s="405"/>
    </row>
    <row r="22" spans="2:21" ht="14.1" customHeight="1" x14ac:dyDescent="0.25">
      <c r="B22" s="194" t="str">
        <f>IFERROR(VLOOKUP(Government_revenues_table[[#This Row],[Classification SFP]],Table6_GFS_codes_classification[],COLUMNS($F:F)+3,FALSE),"Do not enter data")</f>
        <v>Impôts (11E)</v>
      </c>
      <c r="C22" s="194" t="str">
        <f>IFERROR(VLOOKUP(Government_revenues_table[[#This Row],[Classification SFP]],Table6_GFS_codes_classification[],COLUMNS($F:G)+3,FALSE),"Do not enter data")</f>
        <v>Taxes sur le commerce et les transactions au niveau international (115E)</v>
      </c>
      <c r="D22" s="194" t="str">
        <f>IFERROR(VLOOKUP(Government_revenues_table[[#This Row],[Classification SFP]],Table6_GFS_codes_classification[],COLUMNS($F:H)+3,FALSE),"Do not enter data")</f>
        <v>Droits de douane et autres droits d’importation (1151E)</v>
      </c>
      <c r="E22" s="194" t="str">
        <f>IFERROR(VLOOKUP(Government_revenues_table[[#This Row],[Classification SFP]],Table6_GFS_codes_classification[],COLUMNS($F:I)+3,FALSE),"Do not enter data")</f>
        <v>Droits de douane et autres droits d’importation (1151E)</v>
      </c>
      <c r="F22" s="180" t="s">
        <v>1435</v>
      </c>
      <c r="G22" s="197" t="s">
        <v>2095</v>
      </c>
      <c r="H22" s="180" t="s">
        <v>2621</v>
      </c>
      <c r="I22" s="180" t="s">
        <v>2537</v>
      </c>
      <c r="J22" s="198">
        <v>344587283</v>
      </c>
      <c r="K22" s="198" t="s">
        <v>1172</v>
      </c>
      <c r="M22" s="400"/>
      <c r="N22" s="400"/>
    </row>
    <row r="23" spans="2:21" x14ac:dyDescent="0.25">
      <c r="B23" s="194" t="str">
        <f>IFERROR(VLOOKUP(Government_revenues_table[[#This Row],[Classification SFP]],Table6_GFS_codes_classification[],COLUMNS($F:F)+3,FALSE),"Do not enter data")</f>
        <v>Impôts (11E)</v>
      </c>
      <c r="C23" s="194" t="str">
        <f>IFERROR(VLOOKUP(Government_revenues_table[[#This Row],[Classification SFP]],Table6_GFS_codes_classification[],COLUMNS($F:G)+3,FALSE),"Do not enter data")</f>
        <v>Impôts sur les biens et services (114E)</v>
      </c>
      <c r="D23" s="194" t="str">
        <f>IFERROR(VLOOKUP(Government_revenues_table[[#This Row],[Classification SFP]],Table6_GFS_codes_classification[],COLUMNS($F:H)+3,FALSE),"Do not enter data")</f>
        <v>Impôts sur l’usage de biens/permission d’utiliser des biens ou d’exécuter des activités (1145E)</v>
      </c>
      <c r="E23" s="194" t="str">
        <f>IFERROR(VLOOKUP(Government_revenues_table[[#This Row],[Classification SFP]],Table6_GFS_codes_classification[],COLUMNS($F:I)+3,FALSE),"Do not enter data")</f>
        <v>Droits de licence (114521E)</v>
      </c>
      <c r="F23" s="196" t="s">
        <v>1430</v>
      </c>
      <c r="G23" s="199" t="s">
        <v>2095</v>
      </c>
      <c r="H23" s="196" t="s">
        <v>2596</v>
      </c>
      <c r="I23" s="180" t="s">
        <v>2535</v>
      </c>
      <c r="J23" s="198">
        <v>9900000</v>
      </c>
      <c r="K23" s="198" t="s">
        <v>1172</v>
      </c>
      <c r="M23" s="392" t="s">
        <v>2347</v>
      </c>
      <c r="N23" s="392"/>
    </row>
    <row r="24" spans="2:21" x14ac:dyDescent="0.25">
      <c r="B24" s="194" t="str">
        <f>IFERROR(VLOOKUP(Government_revenues_table[[#This Row],[Classification SFP]],Table6_GFS_codes_classification[],COLUMNS($F:F)+3,FALSE),"Do not enter data")</f>
        <v>Impôts (11E)</v>
      </c>
      <c r="C24" s="194" t="str">
        <f>IFERROR(VLOOKUP(Government_revenues_table[[#This Row],[Classification SFP]],Table6_GFS_codes_classification[],COLUMNS($F:G)+3,FALSE),"Do not enter data")</f>
        <v>Impôts sur les biens et services (114E)</v>
      </c>
      <c r="D24" s="194" t="str">
        <f>IFERROR(VLOOKUP(Government_revenues_table[[#This Row],[Classification SFP]],Table6_GFS_codes_classification[],COLUMNS($F:H)+3,FALSE),"Do not enter data")</f>
        <v>Impôts sur l’usage de biens/permission d’utiliser des biens ou d’exécuter des activités (1145E)</v>
      </c>
      <c r="E24" s="194" t="str">
        <f>IFERROR(VLOOKUP(Government_revenues_table[[#This Row],[Classification SFP]],Table6_GFS_codes_classification[],COLUMNS($F:I)+3,FALSE),"Do not enter data")</f>
        <v>Droits de licence (114521E)</v>
      </c>
      <c r="F24" s="196" t="s">
        <v>1430</v>
      </c>
      <c r="G24" s="199" t="s">
        <v>2095</v>
      </c>
      <c r="H24" s="196" t="s">
        <v>2597</v>
      </c>
      <c r="I24" s="180" t="s">
        <v>2535</v>
      </c>
      <c r="J24" s="198">
        <v>31100000</v>
      </c>
      <c r="K24" s="198" t="s">
        <v>1172</v>
      </c>
      <c r="M24" s="391" t="s">
        <v>2348</v>
      </c>
      <c r="N24" s="391"/>
    </row>
    <row r="25" spans="2:21" ht="54.75" customHeight="1" thickBot="1" x14ac:dyDescent="0.3">
      <c r="B25" s="194" t="str">
        <f>IFERROR(VLOOKUP(Government_revenues_table[[#This Row],[Classification SFP]],Table6_GFS_codes_classification[],COLUMNS($F:F)+3,FALSE),"Do not enter data")</f>
        <v>Impôts (11E)</v>
      </c>
      <c r="C25" s="194" t="str">
        <f>IFERROR(VLOOKUP(Government_revenues_table[[#This Row],[Classification SFP]],Table6_GFS_codes_classification[],COLUMNS($F:G)+3,FALSE),"Do not enter data")</f>
        <v>Impôts sur les biens et services (114E)</v>
      </c>
      <c r="D25" s="194" t="str">
        <f>IFERROR(VLOOKUP(Government_revenues_table[[#This Row],[Classification SFP]],Table6_GFS_codes_classification[],COLUMNS($F:H)+3,FALSE),"Do not enter data")</f>
        <v>Impôts sur l’usage de biens/permission d’utiliser des biens ou d’exécuter des activités (1145E)</v>
      </c>
      <c r="E25" s="194" t="str">
        <f>IFERROR(VLOOKUP(Government_revenues_table[[#This Row],[Classification SFP]],Table6_GFS_codes_classification[],COLUMNS($F:I)+3,FALSE),"Do not enter data")</f>
        <v>Droits de licence (114521E)</v>
      </c>
      <c r="F25" s="196" t="s">
        <v>1430</v>
      </c>
      <c r="G25" s="199" t="s">
        <v>2095</v>
      </c>
      <c r="H25" s="196" t="s">
        <v>2622</v>
      </c>
      <c r="I25" s="180" t="s">
        <v>2535</v>
      </c>
      <c r="J25" s="198">
        <v>20744650</v>
      </c>
      <c r="K25" s="198" t="s">
        <v>1172</v>
      </c>
      <c r="M25" s="200"/>
      <c r="N25" s="200"/>
    </row>
    <row r="26" spans="2:21" ht="40.5" customHeight="1" x14ac:dyDescent="0.25">
      <c r="B26" s="194" t="str">
        <f>IFERROR(VLOOKUP(Government_revenues_table[[#This Row],[Classification SFP]],Table6_GFS_codes_classification[],COLUMNS($F:F)+3,FALSE),"Do not enter data")</f>
        <v>Autre revenu (14E)</v>
      </c>
      <c r="C26" s="194" t="str">
        <f>IFERROR(VLOOKUP(Government_revenues_table[[#This Row],[Classification SFP]],Table6_GFS_codes_classification[],COLUMNS($F:G)+3,FALSE),"Do not enter data")</f>
        <v>Ventes de marchandises et de services (142E)</v>
      </c>
      <c r="D26" s="194" t="str">
        <f>IFERROR(VLOOKUP(Government_revenues_table[[#This Row],[Classification SFP]],Table6_GFS_codes_classification[],COLUMNS($F:H)+3,FALSE),"Do not enter data")</f>
        <v>Frais administratifs pour services gouvernementaux (1422E)</v>
      </c>
      <c r="E26" s="194" t="str">
        <f>IFERROR(VLOOKUP(Government_revenues_table[[#This Row],[Classification SFP]],Table6_GFS_codes_classification[],COLUMNS($F:I)+3,FALSE),"Do not enter data")</f>
        <v>Frais administratifs pour services gouvernementaux (1422E)</v>
      </c>
      <c r="F26" s="196" t="s">
        <v>1419</v>
      </c>
      <c r="G26" s="199" t="s">
        <v>2095</v>
      </c>
      <c r="H26" s="196" t="s">
        <v>2623</v>
      </c>
      <c r="I26" s="180" t="s">
        <v>2536</v>
      </c>
      <c r="J26" s="198">
        <v>7080034</v>
      </c>
      <c r="K26" s="198" t="s">
        <v>1172</v>
      </c>
      <c r="P26" s="153"/>
      <c r="Q26" s="18"/>
      <c r="R26" s="154"/>
      <c r="S26" s="18"/>
      <c r="T26" s="154"/>
      <c r="U26" s="18"/>
    </row>
    <row r="27" spans="2:21" ht="28.5" x14ac:dyDescent="0.25">
      <c r="B27" s="194" t="str">
        <f>IFERROR(VLOOKUP(Government_revenues_table[[#This Row],[Classification SFP]],Table6_GFS_codes_classification[],COLUMNS($F:F)+3,FALSE),"Do not enter data")</f>
        <v>Cotisations sociales (12E)</v>
      </c>
      <c r="C27" s="194" t="str">
        <f>IFERROR(VLOOKUP(Government_revenues_table[[#This Row],[Classification SFP]],Table6_GFS_codes_classification[],COLUMNS($F:G)+3,FALSE),"Do not enter data")</f>
        <v>Cotisations patronales à la sécurité sociale (1212E)</v>
      </c>
      <c r="D27" s="194" t="str">
        <f>IFERROR(VLOOKUP(Government_revenues_table[[#This Row],[Classification SFP]],Table6_GFS_codes_classification[],COLUMNS($F:H)+3,FALSE),"Do not enter data")</f>
        <v>Cotisations patronales à la sécurité sociale (1212E)</v>
      </c>
      <c r="E27" s="194" t="str">
        <f>IFERROR(VLOOKUP(Government_revenues_table[[#This Row],[Classification SFP]],Table6_GFS_codes_classification[],COLUMNS($F:I)+3,FALSE),"Do not enter data")</f>
        <v>Cotisations patronales à la sécurité sociale (1212E)</v>
      </c>
      <c r="F27" s="196" t="s">
        <v>1395</v>
      </c>
      <c r="G27" s="196" t="s">
        <v>2095</v>
      </c>
      <c r="H27" s="196" t="s">
        <v>2619</v>
      </c>
      <c r="I27" s="180" t="s">
        <v>2542</v>
      </c>
      <c r="J27" s="198">
        <v>1580323561</v>
      </c>
      <c r="K27" s="198" t="s">
        <v>1172</v>
      </c>
    </row>
    <row r="28" spans="2:21" ht="42.75" x14ac:dyDescent="0.25">
      <c r="B28" s="201" t="str">
        <f>IFERROR(VLOOKUP(Government_revenues_table[[#This Row],[Classification SFP]],Table6_GFS_codes_classification[],COLUMNS($F:F)+3,FALSE),"Do not enter data")</f>
        <v>Impôts (11E)</v>
      </c>
      <c r="C28" s="201" t="str">
        <f>IFERROR(VLOOKUP(Government_revenues_table[[#This Row],[Classification SFP]],Table6_GFS_codes_classification[],COLUMNS($F:G)+3,FALSE),"Do not enter data")</f>
        <v>Impôts sur les biens et services (114E)</v>
      </c>
      <c r="D28" s="201" t="str">
        <f>IFERROR(VLOOKUP(Government_revenues_table[[#This Row],[Classification SFP]],Table6_GFS_codes_classification[],COLUMNS($F:H)+3,FALSE),"Do not enter data")</f>
        <v>Impôts généraux sur les biens et services (TVA, taxes sur les ventes, taxes sur le chiffre d’affaires (1141E)</v>
      </c>
      <c r="E28" s="201" t="str">
        <f>IFERROR(VLOOKUP(Government_revenues_table[[#This Row],[Classification SFP]],Table6_GFS_codes_classification[],COLUMNS($F:I)+3,FALSE),"Do not enter data")</f>
        <v>Impôts généraux sur les biens et services (TVA, taxes sur les ventes, taxes sur le chiffre d’affaires (1141E)</v>
      </c>
      <c r="F28" s="196" t="s">
        <v>1503</v>
      </c>
      <c r="G28" s="196" t="s">
        <v>2095</v>
      </c>
      <c r="H28" s="196" t="s">
        <v>2625</v>
      </c>
      <c r="I28" s="180" t="s">
        <v>2536</v>
      </c>
      <c r="J28" s="198">
        <v>3090420025</v>
      </c>
      <c r="K28" s="198" t="s">
        <v>1172</v>
      </c>
    </row>
    <row r="29" spans="2:21" ht="28.5" x14ac:dyDescent="0.25">
      <c r="B29" s="194" t="str">
        <f>IFERROR(VLOOKUP(Government_revenues_table[[#This Row],[Classification SFP]],Table6_GFS_codes_classification[],COLUMNS($F:F)+3,FALSE),"Do not enter data")</f>
        <v>Impôts (11E)</v>
      </c>
      <c r="C29" s="194" t="str">
        <f>IFERROR(VLOOKUP(Government_revenues_table[[#This Row],[Classification SFP]],Table6_GFS_codes_classification[],COLUMNS($F:G)+3,FALSE),"Do not enter data")</f>
        <v>Impôts sur le revenu, le bénéfice et les plus-values</v>
      </c>
      <c r="D29" s="194" t="str">
        <f>IFERROR(VLOOKUP(Government_revenues_table[[#This Row],[Classification SFP]],Table6_GFS_codes_classification[],COLUMNS($F:H)+3,FALSE),"Do not enter data")</f>
        <v>Impôts ordinaires sur le revenu, le bénéfice et les plus-values (1112E1)</v>
      </c>
      <c r="E29" s="194" t="str">
        <f>IFERROR(VLOOKUP(Government_revenues_table[[#This Row],[Classification SFP]],Table6_GFS_codes_classification[],COLUMNS($F:I)+3,FALSE),"Do not enter data")</f>
        <v>Impôts ordinaires sur le revenu, le bénéfice et les plus-values (1112E1)</v>
      </c>
      <c r="F29" s="196" t="s">
        <v>1423</v>
      </c>
      <c r="G29" s="196" t="s">
        <v>2095</v>
      </c>
      <c r="H29" s="196" t="s">
        <v>2626</v>
      </c>
      <c r="I29" s="180" t="s">
        <v>2536</v>
      </c>
      <c r="J29" s="198">
        <v>2099739401</v>
      </c>
      <c r="K29" s="198" t="s">
        <v>1172</v>
      </c>
    </row>
    <row r="30" spans="2:21" ht="28.5" x14ac:dyDescent="0.25">
      <c r="B30" s="194" t="str">
        <f>IFERROR(VLOOKUP(Government_revenues_table[[#This Row],[Classification SFP]],Table6_GFS_codes_classification[],COLUMNS($F:F)+3,FALSE),"Do not enter data")</f>
        <v>Impôts (11E)</v>
      </c>
      <c r="C30" s="194" t="str">
        <f>IFERROR(VLOOKUP(Government_revenues_table[[#This Row],[Classification SFP]],Table6_GFS_codes_classification[],COLUMNS($F:G)+3,FALSE),"Do not enter data")</f>
        <v>Impôts sur le revenu, le bénéfice et les plus-values</v>
      </c>
      <c r="D30" s="194" t="str">
        <f>IFERROR(VLOOKUP(Government_revenues_table[[#This Row],[Classification SFP]],Table6_GFS_codes_classification[],COLUMNS($F:H)+3,FALSE),"Do not enter data")</f>
        <v>Impôts ordinaires sur le revenu, le bénéfice et les plus-values (1112E1)</v>
      </c>
      <c r="E30" s="194" t="str">
        <f>IFERROR(VLOOKUP(Government_revenues_table[[#This Row],[Classification SFP]],Table6_GFS_codes_classification[],COLUMNS($F:I)+3,FALSE),"Do not enter data")</f>
        <v>Impôts ordinaires sur le revenu, le bénéfice et les plus-values (1112E1)</v>
      </c>
      <c r="F30" s="196" t="s">
        <v>1423</v>
      </c>
      <c r="G30" s="196" t="s">
        <v>2095</v>
      </c>
      <c r="H30" s="196" t="s">
        <v>2627</v>
      </c>
      <c r="I30" s="180" t="s">
        <v>2536</v>
      </c>
      <c r="J30" s="198">
        <v>843393341</v>
      </c>
      <c r="K30" s="198" t="s">
        <v>1172</v>
      </c>
    </row>
    <row r="31" spans="2:21" ht="28.5" x14ac:dyDescent="0.25">
      <c r="B31" s="194" t="str">
        <f>IFERROR(VLOOKUP(Government_revenues_table[[#This Row],[Classification SFP]],Table6_GFS_codes_classification[],COLUMNS($F:F)+3,FALSE),"Do not enter data")</f>
        <v>Impôts (11E)</v>
      </c>
      <c r="C31" s="194" t="str">
        <f>IFERROR(VLOOKUP(Government_revenues_table[[#This Row],[Classification SFP]],Table6_GFS_codes_classification[],COLUMNS($F:G)+3,FALSE),"Do not enter data")</f>
        <v>Impôts sur le revenu, le bénéfice et les plus-values</v>
      </c>
      <c r="D31" s="194" t="str">
        <f>IFERROR(VLOOKUP(Government_revenues_table[[#This Row],[Classification SFP]],Table6_GFS_codes_classification[],COLUMNS($F:H)+3,FALSE),"Do not enter data")</f>
        <v>Impôts ordinaires sur le revenu, le bénéfice et les plus-values (1112E1)</v>
      </c>
      <c r="E31" s="194" t="str">
        <f>IFERROR(VLOOKUP(Government_revenues_table[[#This Row],[Classification SFP]],Table6_GFS_codes_classification[],COLUMNS($F:I)+3,FALSE),"Do not enter data")</f>
        <v>Impôts ordinaires sur le revenu, le bénéfice et les plus-values (1112E1)</v>
      </c>
      <c r="F31" s="196" t="s">
        <v>1423</v>
      </c>
      <c r="G31" s="196" t="s">
        <v>2095</v>
      </c>
      <c r="H31" s="196" t="s">
        <v>2628</v>
      </c>
      <c r="I31" s="180" t="s">
        <v>2536</v>
      </c>
      <c r="J31" s="198">
        <v>111436201</v>
      </c>
      <c r="K31" s="198" t="s">
        <v>1172</v>
      </c>
    </row>
    <row r="32" spans="2:21" ht="28.5" x14ac:dyDescent="0.25">
      <c r="B32" s="194" t="str">
        <f>IFERROR(VLOOKUP(Government_revenues_table[[#This Row],[Classification SFP]],Table6_GFS_codes_classification[],COLUMNS($F:F)+3,FALSE),"Do not enter data")</f>
        <v>Impôts (11E)</v>
      </c>
      <c r="C32" s="194" t="str">
        <f>IFERROR(VLOOKUP(Government_revenues_table[[#This Row],[Classification SFP]],Table6_GFS_codes_classification[],COLUMNS($F:G)+3,FALSE),"Do not enter data")</f>
        <v>Impôts sur le revenu, le bénéfice et les plus-values</v>
      </c>
      <c r="D32" s="194" t="str">
        <f>IFERROR(VLOOKUP(Government_revenues_table[[#This Row],[Classification SFP]],Table6_GFS_codes_classification[],COLUMNS($F:H)+3,FALSE),"Do not enter data")</f>
        <v>Impôts ordinaires sur le revenu, le bénéfice et les plus-values (1112E1)</v>
      </c>
      <c r="E32" s="194" t="str">
        <f>IFERROR(VLOOKUP(Government_revenues_table[[#This Row],[Classification SFP]],Table6_GFS_codes_classification[],COLUMNS($F:I)+3,FALSE),"Do not enter data")</f>
        <v>Impôts ordinaires sur le revenu, le bénéfice et les plus-values (1112E1)</v>
      </c>
      <c r="F32" s="196" t="s">
        <v>1423</v>
      </c>
      <c r="G32" s="196" t="s">
        <v>2095</v>
      </c>
      <c r="H32" s="196" t="s">
        <v>2629</v>
      </c>
      <c r="I32" s="180" t="s">
        <v>2536</v>
      </c>
      <c r="J32" s="198">
        <v>694808867</v>
      </c>
      <c r="K32" s="198" t="s">
        <v>1172</v>
      </c>
    </row>
    <row r="33" spans="2:11" ht="28.5" x14ac:dyDescent="0.25">
      <c r="B33" s="194" t="str">
        <f>IFERROR(VLOOKUP(Government_revenues_table[[#This Row],[Classification SFP]],Table6_GFS_codes_classification[],COLUMNS($F:F)+3,FALSE),"Do not enter data")</f>
        <v>Impôts (11E)</v>
      </c>
      <c r="C33" s="194" t="str">
        <f>IFERROR(VLOOKUP(Government_revenues_table[[#This Row],[Classification SFP]],Table6_GFS_codes_classification[],COLUMNS($F:G)+3,FALSE),"Do not enter data")</f>
        <v>Impôts sur le revenu, le bénéfice et les plus-values</v>
      </c>
      <c r="D33" s="194" t="str">
        <f>IFERROR(VLOOKUP(Government_revenues_table[[#This Row],[Classification SFP]],Table6_GFS_codes_classification[],COLUMNS($F:H)+3,FALSE),"Do not enter data")</f>
        <v>Impôts ordinaires sur le revenu, le bénéfice et les plus-values (1112E1)</v>
      </c>
      <c r="E33" s="194" t="str">
        <f>IFERROR(VLOOKUP(Government_revenues_table[[#This Row],[Classification SFP]],Table6_GFS_codes_classification[],COLUMNS($F:I)+3,FALSE),"Do not enter data")</f>
        <v>Impôts ordinaires sur le revenu, le bénéfice et les plus-values (1112E1)</v>
      </c>
      <c r="F33" s="196" t="s">
        <v>1423</v>
      </c>
      <c r="G33" s="196" t="s">
        <v>2095</v>
      </c>
      <c r="H33" s="196" t="s">
        <v>2630</v>
      </c>
      <c r="I33" s="180" t="s">
        <v>2536</v>
      </c>
      <c r="J33" s="198">
        <v>417753347</v>
      </c>
      <c r="K33" s="198" t="s">
        <v>1172</v>
      </c>
    </row>
    <row r="34" spans="2:11" ht="28.5" x14ac:dyDescent="0.25">
      <c r="B34" s="194" t="str">
        <f>IFERROR(VLOOKUP(Government_revenues_table[[#This Row],[Classification SFP]],Table6_GFS_codes_classification[],COLUMNS($F:F)+3,FALSE),"Do not enter data")</f>
        <v>Impôts (11E)</v>
      </c>
      <c r="C34" s="194" t="str">
        <f>IFERROR(VLOOKUP(Government_revenues_table[[#This Row],[Classification SFP]],Table6_GFS_codes_classification[],COLUMNS($F:G)+3,FALSE),"Do not enter data")</f>
        <v>Impôts sur le revenu, le bénéfice et les plus-values</v>
      </c>
      <c r="D34" s="194" t="str">
        <f>IFERROR(VLOOKUP(Government_revenues_table[[#This Row],[Classification SFP]],Table6_GFS_codes_classification[],COLUMNS($F:H)+3,FALSE),"Do not enter data")</f>
        <v>Impôts ordinaires sur le revenu, le bénéfice et les plus-values (1112E1)</v>
      </c>
      <c r="E34" s="194" t="str">
        <f>IFERROR(VLOOKUP(Government_revenues_table[[#This Row],[Classification SFP]],Table6_GFS_codes_classification[],COLUMNS($F:I)+3,FALSE),"Do not enter data")</f>
        <v>Impôts ordinaires sur le revenu, le bénéfice et les plus-values (1112E1)</v>
      </c>
      <c r="F34" s="196" t="s">
        <v>1423</v>
      </c>
      <c r="G34" s="196" t="s">
        <v>2095</v>
      </c>
      <c r="H34" s="196" t="s">
        <v>2611</v>
      </c>
      <c r="I34" s="180" t="s">
        <v>2536</v>
      </c>
      <c r="J34" s="198">
        <v>37689573</v>
      </c>
      <c r="K34" s="198" t="s">
        <v>1172</v>
      </c>
    </row>
    <row r="35" spans="2:11" ht="28.5" x14ac:dyDescent="0.25">
      <c r="B35" s="201" t="str">
        <f>IFERROR(VLOOKUP(Government_revenues_table[[#This Row],[Classification SFP]],Table6_GFS_codes_classification[],COLUMNS($F:F)+3,FALSE),"Do not enter data")</f>
        <v>Impôts (11E)</v>
      </c>
      <c r="C35" s="201" t="str">
        <f>IFERROR(VLOOKUP(Government_revenues_table[[#This Row],[Classification SFP]],Table6_GFS_codes_classification[],COLUMNS($F:G)+3,FALSE),"Do not enter data")</f>
        <v>Impôts sur la masse salariale et la force de travail (112E)</v>
      </c>
      <c r="D35" s="201" t="str">
        <f>IFERROR(VLOOKUP(Government_revenues_table[[#This Row],[Classification SFP]],Table6_GFS_codes_classification[],COLUMNS($F:H)+3,FALSE),"Do not enter data")</f>
        <v>Impôts sur la masse salariale et la force de travail (112E)</v>
      </c>
      <c r="E35" s="201" t="str">
        <f>IFERROR(VLOOKUP(Government_revenues_table[[#This Row],[Classification SFP]],Table6_GFS_codes_classification[],COLUMNS($F:I)+3,FALSE),"Do not enter data")</f>
        <v>Impôts sur la masse salariale et la force de travail (112E)</v>
      </c>
      <c r="F35" s="196" t="s">
        <v>1390</v>
      </c>
      <c r="G35" s="196" t="s">
        <v>2095</v>
      </c>
      <c r="H35" s="196" t="s">
        <v>2616</v>
      </c>
      <c r="I35" s="180" t="s">
        <v>2624</v>
      </c>
      <c r="J35" s="198">
        <v>1457652</v>
      </c>
      <c r="K35" s="198" t="s">
        <v>1172</v>
      </c>
    </row>
    <row r="36" spans="2:11" ht="28.5" x14ac:dyDescent="0.25">
      <c r="B36" s="194" t="str">
        <f>IFERROR(VLOOKUP(Government_revenues_table[[#This Row],[Classification SFP]],Table6_GFS_codes_classification[],COLUMNS($F:F)+3,FALSE),"Do not enter data")</f>
        <v>Impôts (11E)</v>
      </c>
      <c r="C36" s="194" t="str">
        <f>IFERROR(VLOOKUP(Government_revenues_table[[#This Row],[Classification SFP]],Table6_GFS_codes_classification[],COLUMNS($F:G)+3,FALSE),"Do not enter data")</f>
        <v>Impôts sur la masse salariale et la force de travail (112E)</v>
      </c>
      <c r="D36" s="194" t="str">
        <f>IFERROR(VLOOKUP(Government_revenues_table[[#This Row],[Classification SFP]],Table6_GFS_codes_classification[],COLUMNS($F:H)+3,FALSE),"Do not enter data")</f>
        <v>Impôts sur la masse salariale et la force de travail (112E)</v>
      </c>
      <c r="E36" s="194" t="str">
        <f>IFERROR(VLOOKUP(Government_revenues_table[[#This Row],[Classification SFP]],Table6_GFS_codes_classification[],COLUMNS($F:I)+3,FALSE),"Do not enter data")</f>
        <v>Impôts sur la masse salariale et la force de travail (112E)</v>
      </c>
      <c r="F36" s="196" t="s">
        <v>1390</v>
      </c>
      <c r="G36" s="196" t="s">
        <v>2095</v>
      </c>
      <c r="H36" s="196" t="s">
        <v>2617</v>
      </c>
      <c r="I36" s="180" t="s">
        <v>2624</v>
      </c>
      <c r="J36" s="198">
        <v>400000</v>
      </c>
      <c r="K36" s="198" t="s">
        <v>1172</v>
      </c>
    </row>
    <row r="37" spans="2:11" ht="28.5" x14ac:dyDescent="0.25">
      <c r="B37" s="194" t="str">
        <f>IFERROR(VLOOKUP(Government_revenues_table[[#This Row],[Classification SFP]],Table6_GFS_codes_classification[],COLUMNS($F:F)+3,FALSE),"Do not enter data")</f>
        <v>Impôts (11E)</v>
      </c>
      <c r="C37" s="194" t="str">
        <f>IFERROR(VLOOKUP(Government_revenues_table[[#This Row],[Classification SFP]],Table6_GFS_codes_classification[],COLUMNS($F:G)+3,FALSE),"Do not enter data")</f>
        <v>Impôts sur la masse salariale et la force de travail (112E)</v>
      </c>
      <c r="D37" s="194" t="str">
        <f>IFERROR(VLOOKUP(Government_revenues_table[[#This Row],[Classification SFP]],Table6_GFS_codes_classification[],COLUMNS($F:H)+3,FALSE),"Do not enter data")</f>
        <v>Impôts sur la masse salariale et la force de travail (112E)</v>
      </c>
      <c r="E37" s="194" t="str">
        <f>IFERROR(VLOOKUP(Government_revenues_table[[#This Row],[Classification SFP]],Table6_GFS_codes_classification[],COLUMNS($F:I)+3,FALSE),"Do not enter data")</f>
        <v>Impôts sur la masse salariale et la force de travail (112E)</v>
      </c>
      <c r="F37" s="196" t="s">
        <v>1390</v>
      </c>
      <c r="G37" s="196" t="s">
        <v>2095</v>
      </c>
      <c r="H37" s="196" t="s">
        <v>2618</v>
      </c>
      <c r="I37" s="180" t="s">
        <v>2624</v>
      </c>
      <c r="J37" s="198">
        <v>1166122</v>
      </c>
      <c r="K37" s="198" t="s">
        <v>1172</v>
      </c>
    </row>
    <row r="38" spans="2:11" x14ac:dyDescent="0.25">
      <c r="B38" s="201"/>
      <c r="C38" s="201"/>
      <c r="D38" s="201"/>
      <c r="E38" s="201"/>
      <c r="F38" s="196" t="s">
        <v>1391</v>
      </c>
      <c r="G38" s="196" t="s">
        <v>2095</v>
      </c>
      <c r="H38" s="196" t="s">
        <v>2631</v>
      </c>
      <c r="I38" s="180" t="s">
        <v>2536</v>
      </c>
      <c r="J38" s="198">
        <v>53316588</v>
      </c>
      <c r="K38" s="198" t="s">
        <v>1172</v>
      </c>
    </row>
    <row r="39" spans="2:11" x14ac:dyDescent="0.25">
      <c r="B39" s="201"/>
      <c r="C39" s="201"/>
      <c r="D39" s="201"/>
      <c r="E39" s="201"/>
      <c r="F39" s="196" t="s">
        <v>1391</v>
      </c>
      <c r="G39" s="196" t="s">
        <v>2095</v>
      </c>
      <c r="H39" s="196" t="s">
        <v>2632</v>
      </c>
      <c r="I39" s="180" t="s">
        <v>2536</v>
      </c>
      <c r="J39" s="198">
        <v>6429540</v>
      </c>
      <c r="K39" s="198" t="s">
        <v>1172</v>
      </c>
    </row>
    <row r="40" spans="2:11" ht="28.5" x14ac:dyDescent="0.25">
      <c r="B40" s="201"/>
      <c r="C40" s="201"/>
      <c r="D40" s="201"/>
      <c r="E40" s="201"/>
      <c r="F40" s="196" t="s">
        <v>1414</v>
      </c>
      <c r="G40" s="196" t="s">
        <v>2095</v>
      </c>
      <c r="H40" s="196" t="s">
        <v>2615</v>
      </c>
      <c r="I40" s="180" t="s">
        <v>2538</v>
      </c>
      <c r="J40" s="198">
        <v>413500000</v>
      </c>
      <c r="K40" s="198" t="s">
        <v>1172</v>
      </c>
    </row>
    <row r="41" spans="2:11" x14ac:dyDescent="0.25">
      <c r="B41" s="201"/>
      <c r="C41" s="201"/>
      <c r="D41" s="201"/>
      <c r="E41" s="201"/>
      <c r="F41" s="196" t="s">
        <v>1465</v>
      </c>
      <c r="G41" s="196" t="s">
        <v>2095</v>
      </c>
      <c r="H41" s="196" t="s">
        <v>2633</v>
      </c>
      <c r="I41" s="180" t="s">
        <v>2535</v>
      </c>
      <c r="J41" s="198">
        <v>1626338104</v>
      </c>
      <c r="K41" s="198" t="s">
        <v>1172</v>
      </c>
    </row>
    <row r="42" spans="2:11" ht="28.5" x14ac:dyDescent="0.25">
      <c r="B42" s="201"/>
      <c r="C42" s="201"/>
      <c r="D42" s="201"/>
      <c r="E42" s="201"/>
      <c r="F42" s="196" t="s">
        <v>1527</v>
      </c>
      <c r="G42" s="196" t="s">
        <v>2095</v>
      </c>
      <c r="H42" s="196" t="s">
        <v>2634</v>
      </c>
      <c r="I42" s="180" t="s">
        <v>2536</v>
      </c>
      <c r="J42" s="198">
        <v>19124215</v>
      </c>
      <c r="K42" s="198" t="s">
        <v>1172</v>
      </c>
    </row>
    <row r="43" spans="2:11" ht="28.5" x14ac:dyDescent="0.25">
      <c r="B43" s="201"/>
      <c r="C43" s="201"/>
      <c r="D43" s="201"/>
      <c r="E43" s="201"/>
      <c r="F43" s="196" t="s">
        <v>1433</v>
      </c>
      <c r="G43" s="196" t="s">
        <v>2095</v>
      </c>
      <c r="H43" s="196" t="s">
        <v>2635</v>
      </c>
      <c r="I43" s="180" t="s">
        <v>2536</v>
      </c>
      <c r="J43" s="198">
        <v>11300000</v>
      </c>
      <c r="K43" s="198" t="s">
        <v>1172</v>
      </c>
    </row>
    <row r="44" spans="2:11" x14ac:dyDescent="0.25">
      <c r="B44" s="194"/>
      <c r="C44" s="194"/>
      <c r="D44" s="194"/>
      <c r="E44" s="194"/>
      <c r="F44" s="202"/>
      <c r="J44" s="198"/>
      <c r="K44" s="198"/>
    </row>
    <row r="45" spans="2:11" ht="15" thickBot="1" x14ac:dyDescent="0.3"/>
    <row r="46" spans="2:11" ht="17.25" thickBot="1" x14ac:dyDescent="0.35">
      <c r="I46" s="203" t="s">
        <v>2523</v>
      </c>
      <c r="J46" s="204">
        <f>SUMIF(Government_revenues_table[Devise],"USD",Government_revenues_table[Valeur des revenus])+(IFERROR(SUMIF(Government_revenues_table[Devise],"&lt;&gt;USD",Government_revenues_table[Valeur des revenus])/'Partie 1 - Présentation'!$E$51,0))</f>
        <v>0</v>
      </c>
      <c r="K46" s="257"/>
    </row>
    <row r="47" spans="2:11" ht="21" customHeight="1" thickBot="1" x14ac:dyDescent="0.3">
      <c r="J47" s="206"/>
    </row>
    <row r="48" spans="2:11" ht="17.25" thickBot="1" x14ac:dyDescent="0.35">
      <c r="I48" s="203" t="str">
        <f>"Total en "&amp;'Partie 1 - Présentation'!$E$50</f>
        <v>Total en XOF</v>
      </c>
      <c r="J48" s="204">
        <f>IF('Partie 1 - Présentation'!$E$50="USD",0,SUMIF(Government_revenues_table[Devise],'Partie 1 - Présentation'!$E$50,Government_revenues_table[Valeur des revenus]))+(IFERROR(SUMIF(Government_revenues_table[Devise],"USD",Government_revenues_table[Valeur des revenus])*'Partie 1 - Présentation'!$E$51,0))</f>
        <v>11422008504</v>
      </c>
      <c r="K48" s="257"/>
    </row>
    <row r="49" spans="6:14" x14ac:dyDescent="0.25">
      <c r="J49" s="206">
        <f>+J48-'Partie 5 - Données d’entreprise'!K260</f>
        <v>-867505196</v>
      </c>
    </row>
    <row r="52" spans="6:14" ht="24" x14ac:dyDescent="0.25">
      <c r="F52" s="274" t="s">
        <v>2350</v>
      </c>
      <c r="G52" s="275"/>
      <c r="H52" s="275"/>
      <c r="I52" s="275"/>
      <c r="J52" s="275"/>
      <c r="K52" s="275"/>
    </row>
    <row r="53" spans="6:14" x14ac:dyDescent="0.25">
      <c r="F53" s="276" t="s">
        <v>2073</v>
      </c>
      <c r="G53" s="277"/>
      <c r="H53" s="277"/>
      <c r="I53" s="277"/>
      <c r="J53" s="210"/>
      <c r="K53" s="210"/>
    </row>
    <row r="54" spans="6:14" x14ac:dyDescent="0.25">
      <c r="F54" s="276"/>
      <c r="G54" s="277"/>
      <c r="H54" s="277"/>
      <c r="I54" s="277"/>
      <c r="J54" s="210"/>
      <c r="K54" s="210"/>
    </row>
    <row r="55" spans="6:14" x14ac:dyDescent="0.25">
      <c r="F55" s="276"/>
      <c r="G55" s="277"/>
      <c r="H55" s="277"/>
      <c r="I55" s="277"/>
      <c r="J55" s="210"/>
      <c r="K55" s="210"/>
      <c r="N55" s="258"/>
    </row>
    <row r="56" spans="6:14" x14ac:dyDescent="0.25">
      <c r="F56" s="276" t="s">
        <v>2351</v>
      </c>
      <c r="G56" s="393" t="s">
        <v>2636</v>
      </c>
      <c r="H56" s="393"/>
      <c r="I56" s="393"/>
      <c r="J56" s="393"/>
      <c r="K56" s="393"/>
      <c r="N56" s="258"/>
    </row>
    <row r="57" spans="6:14" x14ac:dyDescent="0.25">
      <c r="F57" s="276"/>
      <c r="G57" s="277"/>
      <c r="H57" s="277"/>
      <c r="I57" s="277"/>
      <c r="J57" s="210"/>
      <c r="K57" s="210"/>
    </row>
    <row r="58" spans="6:14" x14ac:dyDescent="0.25">
      <c r="F58" s="276"/>
      <c r="G58" s="211" t="s">
        <v>1464</v>
      </c>
      <c r="H58" s="211" t="s">
        <v>1351</v>
      </c>
      <c r="I58" s="211" t="s">
        <v>1407</v>
      </c>
      <c r="J58" s="212" t="s">
        <v>1352</v>
      </c>
      <c r="K58" s="213" t="s">
        <v>970</v>
      </c>
    </row>
    <row r="59" spans="6:14" x14ac:dyDescent="0.25">
      <c r="F59" s="276"/>
      <c r="G59" s="277" t="s">
        <v>2346</v>
      </c>
      <c r="H59" s="214" t="s">
        <v>2604</v>
      </c>
      <c r="I59" s="214" t="s">
        <v>2536</v>
      </c>
      <c r="J59" s="215">
        <v>518580084</v>
      </c>
      <c r="K59" s="210" t="s">
        <v>1172</v>
      </c>
    </row>
    <row r="60" spans="6:14" x14ac:dyDescent="0.25">
      <c r="F60" s="276"/>
      <c r="G60" s="277" t="s">
        <v>2346</v>
      </c>
      <c r="H60" s="277" t="s">
        <v>2637</v>
      </c>
      <c r="I60" s="277" t="s">
        <v>2536</v>
      </c>
      <c r="J60" s="210">
        <v>328597117</v>
      </c>
      <c r="K60" s="210" t="s">
        <v>1172</v>
      </c>
    </row>
    <row r="61" spans="6:14" x14ac:dyDescent="0.25">
      <c r="F61" s="276"/>
      <c r="G61" s="277" t="s">
        <v>2346</v>
      </c>
      <c r="H61" s="277" t="s">
        <v>2638</v>
      </c>
      <c r="I61" s="277" t="s">
        <v>2536</v>
      </c>
      <c r="J61" s="210">
        <v>20327995</v>
      </c>
      <c r="K61" s="210" t="s">
        <v>1172</v>
      </c>
    </row>
    <row r="62" spans="6:14" ht="15" thickBot="1" x14ac:dyDescent="0.3">
      <c r="F62" s="276"/>
      <c r="G62" s="217" t="s">
        <v>2349</v>
      </c>
      <c r="H62" s="217"/>
      <c r="I62" s="217"/>
      <c r="J62" s="218">
        <f>SUM(J59:J61)</f>
        <v>867505196</v>
      </c>
      <c r="K62" s="216" t="s">
        <v>1172</v>
      </c>
    </row>
    <row r="63" spans="6:14" ht="15" thickTop="1" x14ac:dyDescent="0.25">
      <c r="F63" s="276"/>
      <c r="G63" s="277"/>
      <c r="H63" s="277"/>
      <c r="I63" s="277"/>
      <c r="J63" s="210"/>
      <c r="K63" s="210"/>
    </row>
    <row r="64" spans="6:14" x14ac:dyDescent="0.25">
      <c r="F64" s="276"/>
      <c r="G64" s="277"/>
      <c r="H64" s="277"/>
      <c r="I64" s="277"/>
      <c r="J64" s="277"/>
      <c r="K64" s="277"/>
    </row>
    <row r="65" spans="2:14" x14ac:dyDescent="0.25">
      <c r="F65" s="276" t="s">
        <v>2352</v>
      </c>
      <c r="G65" s="277" t="s">
        <v>2639</v>
      </c>
      <c r="H65" s="277"/>
      <c r="I65" s="277"/>
      <c r="J65" s="277"/>
      <c r="K65" s="277"/>
    </row>
    <row r="66" spans="2:14" x14ac:dyDescent="0.25">
      <c r="F66" s="278"/>
      <c r="G66" s="211"/>
      <c r="H66" s="211" t="s">
        <v>2640</v>
      </c>
      <c r="I66" s="212" t="s">
        <v>2641</v>
      </c>
      <c r="J66" s="213" t="s">
        <v>970</v>
      </c>
      <c r="K66" s="277"/>
    </row>
    <row r="67" spans="2:14" ht="18.75" customHeight="1" x14ac:dyDescent="0.25">
      <c r="F67" s="278"/>
      <c r="G67" s="278"/>
      <c r="H67" s="214" t="s">
        <v>2642</v>
      </c>
      <c r="I67" s="215">
        <v>16560431657</v>
      </c>
      <c r="J67" s="210" t="s">
        <v>1172</v>
      </c>
      <c r="K67" s="277"/>
    </row>
    <row r="68" spans="2:14" ht="15.75" customHeight="1" x14ac:dyDescent="0.25">
      <c r="F68" s="278"/>
      <c r="G68" s="278"/>
      <c r="H68" s="214" t="s">
        <v>2643</v>
      </c>
      <c r="I68" s="215">
        <v>494264444</v>
      </c>
      <c r="J68" s="210" t="s">
        <v>1172</v>
      </c>
      <c r="K68" s="277"/>
    </row>
    <row r="69" spans="2:14" ht="15" thickBot="1" x14ac:dyDescent="0.3">
      <c r="F69" s="278"/>
      <c r="G69" s="217" t="s">
        <v>2349</v>
      </c>
      <c r="H69" s="217"/>
      <c r="I69" s="279">
        <f>SUM(I67:I68)</f>
        <v>17054696101</v>
      </c>
      <c r="J69" s="216" t="s">
        <v>1172</v>
      </c>
      <c r="K69" s="277"/>
    </row>
    <row r="70" spans="2:14" ht="15" thickTop="1" x14ac:dyDescent="0.25">
      <c r="F70" s="208"/>
      <c r="G70" s="209"/>
      <c r="H70" s="209"/>
      <c r="I70" s="209"/>
      <c r="J70" s="210"/>
      <c r="K70" s="210"/>
    </row>
    <row r="71" spans="2:14" ht="16.5" x14ac:dyDescent="0.25">
      <c r="F71" s="49"/>
      <c r="G71" s="49"/>
      <c r="H71" s="49"/>
      <c r="I71" s="49"/>
      <c r="J71" s="49"/>
      <c r="K71" s="49"/>
    </row>
    <row r="72" spans="2:14" ht="15.75" customHeight="1" x14ac:dyDescent="0.25"/>
    <row r="74" spans="2:14" s="17" customFormat="1" ht="17.25" hidden="1" customHeight="1" thickBot="1" x14ac:dyDescent="0.35">
      <c r="B74" s="385" t="s">
        <v>2159</v>
      </c>
      <c r="C74" s="385"/>
      <c r="D74" s="385"/>
      <c r="E74" s="385"/>
      <c r="F74" s="385"/>
      <c r="G74" s="385"/>
      <c r="H74" s="385"/>
      <c r="I74" s="385"/>
      <c r="J74" s="385"/>
      <c r="K74" s="385"/>
      <c r="L74" s="385"/>
      <c r="M74" s="385"/>
      <c r="N74" s="385"/>
    </row>
    <row r="75" spans="2:14" s="17" customFormat="1" ht="24" hidden="1" customHeight="1" thickBot="1" x14ac:dyDescent="0.35">
      <c r="B75" s="386" t="s">
        <v>2160</v>
      </c>
      <c r="C75" s="386"/>
      <c r="D75" s="386"/>
      <c r="E75" s="386"/>
      <c r="F75" s="386"/>
      <c r="G75" s="386"/>
      <c r="H75" s="386"/>
      <c r="I75" s="386"/>
      <c r="J75" s="386"/>
      <c r="K75" s="386"/>
      <c r="L75" s="386"/>
      <c r="M75" s="386"/>
      <c r="N75" s="386"/>
    </row>
    <row r="76" spans="2:14" s="17" customFormat="1" ht="19.5" hidden="1" customHeight="1" thickBot="1" x14ac:dyDescent="0.35">
      <c r="B76" s="394" t="s">
        <v>2161</v>
      </c>
      <c r="C76" s="394"/>
      <c r="D76" s="394"/>
      <c r="E76" s="394"/>
      <c r="F76" s="394"/>
      <c r="G76" s="394"/>
      <c r="H76" s="394"/>
      <c r="I76" s="394"/>
      <c r="J76" s="394"/>
      <c r="K76" s="394"/>
      <c r="L76" s="394"/>
      <c r="M76" s="394"/>
      <c r="N76" s="394"/>
    </row>
    <row r="77" spans="2:14" s="17" customFormat="1" ht="18.75" hidden="1" customHeight="1" x14ac:dyDescent="0.3">
      <c r="B77" s="395" t="s">
        <v>2162</v>
      </c>
      <c r="C77" s="395"/>
      <c r="D77" s="395"/>
      <c r="E77" s="395"/>
      <c r="F77" s="395"/>
      <c r="G77" s="395"/>
      <c r="H77" s="395"/>
      <c r="I77" s="395"/>
      <c r="J77" s="395"/>
      <c r="K77" s="395"/>
      <c r="L77" s="395"/>
      <c r="M77" s="395"/>
      <c r="N77" s="395"/>
    </row>
    <row r="78" spans="2:14" s="71" customFormat="1" ht="17.25" thickBot="1" x14ac:dyDescent="0.3">
      <c r="B78" s="62"/>
      <c r="C78" s="62"/>
      <c r="D78" s="62"/>
      <c r="E78" s="62"/>
      <c r="F78" s="62"/>
      <c r="G78" s="62"/>
    </row>
    <row r="79" spans="2:14" ht="19.5" x14ac:dyDescent="0.25">
      <c r="F79" s="169" t="s">
        <v>2215</v>
      </c>
      <c r="G79" s="17"/>
      <c r="H79" s="182"/>
      <c r="I79" s="17"/>
      <c r="J79" s="182"/>
      <c r="K79" s="182"/>
    </row>
    <row r="80" spans="2:14" ht="16.5" x14ac:dyDescent="0.25">
      <c r="F80" s="360" t="s">
        <v>2363</v>
      </c>
      <c r="G80" s="360"/>
      <c r="H80" s="360"/>
      <c r="I80" s="17"/>
    </row>
  </sheetData>
  <sheetProtection insertRows="0"/>
  <protectedRanges>
    <protectedRange algorithmName="SHA-512" hashValue="19r0bVvPR7yZA0UiYij7Tv1CBk3noIABvFePbLhCJ4nk3L6A+Fy+RdPPS3STf+a52x4pG2PQK4FAkXK9epnlIA==" saltValue="gQC4yrLvnbJqxYZ0KSEoZA==" spinCount="100000" sqref="I44:K44 F22:G44 I22:J43" name="Government revenues"/>
  </protectedRanges>
  <mergeCells count="22">
    <mergeCell ref="F15:J15"/>
    <mergeCell ref="M22:N22"/>
    <mergeCell ref="F20:J20"/>
    <mergeCell ref="M10:N14"/>
    <mergeCell ref="M19:N19"/>
    <mergeCell ref="M21:N21"/>
    <mergeCell ref="F16:N16"/>
    <mergeCell ref="F13:J13"/>
    <mergeCell ref="F14:J14"/>
    <mergeCell ref="F9:J9"/>
    <mergeCell ref="M9:N9"/>
    <mergeCell ref="F10:J10"/>
    <mergeCell ref="F11:J11"/>
    <mergeCell ref="F12:J12"/>
    <mergeCell ref="M24:N24"/>
    <mergeCell ref="M23:N23"/>
    <mergeCell ref="G56:K56"/>
    <mergeCell ref="F80:H80"/>
    <mergeCell ref="B74:N74"/>
    <mergeCell ref="B75:N75"/>
    <mergeCell ref="B76:N76"/>
    <mergeCell ref="B77:N77"/>
  </mergeCells>
  <dataValidations xWindow="784" yWindow="377" count="12">
    <dataValidation type="whole" allowBlank="1" showInputMessage="1" showErrorMessage="1" errorTitle="Veuillez ne pas modifier" error="Veuillez ne pas modifier ces cellules" sqref="F79:H79 I79:N80 F71:N73 F66:F69 G67:G68 F64" xr:uid="{FCA6884C-D84E-46B1-BC99-F2A599AD31FD}">
      <formula1>10000</formula1>
      <formula2>50000</formula2>
    </dataValidation>
    <dataValidation type="textLength" allowBlank="1" showInputMessage="1" showErrorMessage="1" errorTitle="Veuillez ne pas modifier" error="Veuillez ne pas modifier ces cellules" sqref="J20:J21 G21:H21 G18:K18 F52:K53" xr:uid="{858403C6-6CF3-4330-8FAE-A0880B43D812}">
      <formula1>10000</formula1>
      <formula2>50000</formula2>
    </dataValidation>
    <dataValidation type="list" showDropDown="1" showInputMessage="1" showErrorMessage="1" errorTitle="Veuillez ne pas modifier" error="Veuillez ne pas modifier ces cellules" sqref="M25:N25" xr:uid="{CC20AE7C-DA66-44D4-AA91-08155DBFF97A}">
      <formula1>"#ERROR!"</formula1>
    </dataValidation>
    <dataValidation allowBlank="1" showInputMessage="1" showErrorMessage="1" errorTitle="Veuillez ne pas modifier" error="Veuillez ne pas modifier ces cellules" sqref="I21 F80:H80" xr:uid="{21CBFACE-2704-4133-972F-EF1DBA32DD01}"/>
    <dataValidation type="whole" errorStyle="warning" allowBlank="1" showInputMessage="1" showErrorMessage="1" errorTitle="Veuillez ne pas remplir" error="Ces cellules seront complétées automatiquement" sqref="J46 J48" xr:uid="{5FDA2C22-6698-4092-A24B-A634F149817D}">
      <formula1>44444</formula1>
      <formula2>44445</formula2>
    </dataValidation>
    <dataValidation type="whole" allowBlank="1" showInputMessage="1" showErrorMessage="1" errorTitle="Veuillez ne pas modifier" error="Veuillez ne pas modifier ces cellules" sqref="F18 F21 B74:B77 F20:K20 M22:N24" xr:uid="{2B33D4D6-72DD-4030-8D04-46CC2022EF8B}">
      <formula1>444</formula1>
      <formula2>445</formula2>
    </dataValidation>
    <dataValidation type="decimal" allowBlank="1" showInputMessage="1" showErrorMessage="1" errorTitle="Veuillez ne pas modifier" error="Veuillez ne pas modifier ces cellules" sqref="B78:G78" xr:uid="{E200F538-697C-4C9A-90D1-69BEF7C8E1CF}">
      <formula1>10000</formula1>
      <formula2>500000</formula2>
    </dataValidation>
    <dataValidation type="whole" allowBlank="1" showInputMessage="1" showErrorMessage="1" errorTitle="Veuillez ne pas modifier" error="Veuillez ne pas modifier ces cellules" sqref="K21" xr:uid="{F978E49C-9896-4E07-A232-2C3A1095E723}">
      <formula1>4</formula1>
      <formula2>5</formula2>
    </dataValidation>
    <dataValidation type="whole" allowBlank="1" showInputMessage="1" showErrorMessage="1" sqref="M18:N21" xr:uid="{E0BB9871-6B4B-4F41-8FBD-DEADD417B770}">
      <formula1>444</formula1>
      <formula2>445</formula2>
    </dataValidation>
    <dataValidation type="decimal" operator="greaterThanOrEqual" allowBlank="1" showInputMessage="1" showErrorMessage="1" errorTitle="Nombre" error="Veuillez saisir uniquement des chiffres dans cette cellule. " promptTitle="Valeur du flux de revenu" prompt="Veuillez indiquer le montant total du flux de revenus, tels que divulgués par la gouvernement, incluant également les revenus non-rapprochés." sqref="J22:J44" xr:uid="{8DE4F693-69E2-42F7-86CA-588D29D470C2}">
      <formula1>0</formula1>
    </dataValidation>
    <dataValidation type="list" allowBlank="1" showInputMessage="1" showErrorMessage="1" sqref="F22:F44" xr:uid="{75492094-BBC0-4CDF-A07F-F90B90205450}">
      <formula1>GFS_list</formula1>
    </dataValidation>
    <dataValidation allowBlank="1" showInputMessage="1" showErrorMessage="1" promptTitle="Nom du flux de revenus" prompt="Veuillez saisir le nom des flux de revenus ici._x000a__x000a_Inclure uniquement les paiements effectués au nom des entreprises. NE PAS inclure les revenus au nom de particuliers, tels que PAYE, etc..." sqref="H22:H44" xr:uid="{412A52AC-399A-488E-8D1B-3A21DC78B086}"/>
  </dataValidations>
  <hyperlinks>
    <hyperlink ref="M19" r:id="rId1" location="r5-1" display="EITI Requirement 5.1" xr:uid="{00000000-0004-0000-0400-000006000000}"/>
    <hyperlink ref="F16:N16" r:id="rId2" display="If you have any questions, please contact data@eiti.org" xr:uid="{00000000-0004-0000-0400-000007000000}"/>
    <hyperlink ref="F20" r:id="rId3" location="r4-1" display="EITI Requirement 4.1" xr:uid="{00000000-0004-0000-0400-000008000000}"/>
    <hyperlink ref="F20:J20" r:id="rId4" location="r4-1" display=" Exigence ITIE 4.1.d.: Divulgation exhaustive de la part du gouvernement " xr:uid="{71821841-DBF5-4B9E-A7D5-569E645DB078}"/>
    <hyperlink ref="B76:G76" r:id="rId5" display="Pour la version la plus récente des modèles de données résumées, consultez https://eiti.org/fr/document/modele-donnees-resumees-itie" xr:uid="{59A1968A-B6B9-4C95-AB4B-10DEE6914D53}"/>
    <hyperlink ref="B75:G75" r:id="rId6" display="Vous voulez en savoir plus sur votre pays ? Vérifiez si votre pays met en œuvre la Norme ITIE en visitant https://eiti.org/countries" xr:uid="{274401AA-35F5-454A-A6FF-6CA674E2F027}"/>
    <hyperlink ref="B77:G77" r:id="rId7" display="Give us your feedback or report a conflict in the data! Write to us at  data@eiti.org" xr:uid="{5BDFDDE6-5505-4327-9496-85D947F7C00D}"/>
    <hyperlink ref="M19:N19" r:id="rId8" location="r5-1" display="Exigence ITIE 5.1.b: Classification des revenus" xr:uid="{F4C2D2C7-20B3-46BF-80DB-5C45A80E9FC9}"/>
    <hyperlink ref="M23:N23" r:id="rId9" display="Pour plus d’orientations, visitez la page https://eiti.org/fr/document/modele-donnees-resumees-itie" xr:uid="{00000000-0004-0000-0400-000005000000}"/>
    <hyperlink ref="M24:N24" r:id="rId10" display="or, https://www.imf.org/external/np/sta/gfsm/" xr:uid="{00000000-0004-0000-0400-000004000000}"/>
  </hyperlinks>
  <pageMargins left="0.7" right="0.7" top="0.75" bottom="0.75" header="0.3" footer="0.3"/>
  <pageSetup paperSize="9" orientation="portrait" r:id="rId11"/>
  <colBreaks count="1" manualBreakCount="1">
    <brk id="12" max="1048575" man="1"/>
  </colBreaks>
  <drawing r:id="rId12"/>
  <tableParts count="1">
    <tablePart r:id="rId13"/>
  </tableParts>
  <extLst>
    <ext xmlns:x14="http://schemas.microsoft.com/office/spreadsheetml/2009/9/main" uri="{CCE6A557-97BC-4b89-ADB6-D9C93CAAB3DF}">
      <x14:dataValidations xmlns:xm="http://schemas.microsoft.com/office/excel/2006/main" xWindow="784" yWindow="377" count="4">
        <x14:dataValidation type="list" operator="greaterThanOrEqual" allowBlank="1" showInputMessage="1" showErrorMessage="1" errorTitle="Nombre" error="Veuillez saisir uniquement des chiffres dans cette cellule. " xr:uid="{D3E9BDB2-5224-4742-9537-7FBD6964F103}">
          <x14:formula1>
            <xm:f>Listes!$I$11:$I$168</xm:f>
          </x14:formula1>
          <xm:sqref>K44</xm:sqref>
        </x14:dataValidation>
        <x14:dataValidation type="list" allowBlank="1" showInputMessage="1" showErrorMessage="1" xr:uid="{FBFDEC11-9487-46A2-B4C5-3404468A80F5}">
          <x14:formula1>
            <xm:f>'C:\Users\kr65\Downloads\SD\2.0\[Summary Data 2.0 data validation french translation.xlsm]Lists'!#REF!</xm:f>
          </x14:formula1>
          <xm:sqref>B22:E44</xm:sqref>
        </x14:dataValidation>
        <x14:dataValidation type="list" allowBlank="1" showInputMessage="1" showErrorMessage="1" promptTitle="Veuillez sélectionner le secteur" prompt="Veuillez sélectionner le secteur parmi la liste" xr:uid="{67A07785-E727-4FD4-AE16-5628BF5937F8}">
          <x14:formula1>
            <xm:f>Listes!$AA$3:$AA$9</xm:f>
          </x14:formula1>
          <xm:sqref>G22:G44</xm:sqref>
        </x14:dataValidation>
        <x14:dataValidation type="list" allowBlank="1" showInputMessage="1" showErrorMessage="1" promptTitle="Organisme gouvernmental destinat" prompt="Veuillez indiquer le nom de l'agence gouvernementale collectant le flux_x000a__x000a_Veuillez vous abstenir d'utiliser des acronymes et indiquez le nom complet" xr:uid="{3B69BF49-A24C-4BDD-917D-3FB9920AB452}">
          <x14:formula1>
            <xm:f>'Partie 3 - Entités déclarantes'!$B$21:$B$29</xm:f>
          </x14:formula1>
          <xm:sqref>I22:I44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H280"/>
  <sheetViews>
    <sheetView showGridLines="0" topLeftCell="A178" zoomScale="80" zoomScaleNormal="80" workbookViewId="0">
      <selection activeCell="H270" sqref="H270"/>
    </sheetView>
  </sheetViews>
  <sheetFormatPr baseColWidth="10" defaultColWidth="9.140625" defaultRowHeight="14.25" x14ac:dyDescent="0.25"/>
  <cols>
    <col min="1" max="1" width="3.85546875" style="180" customWidth="1"/>
    <col min="2" max="2" width="4.5703125" style="180" hidden="1" customWidth="1"/>
    <col min="3" max="3" width="17.28515625" style="180" customWidth="1"/>
    <col min="4" max="4" width="57.7109375" style="180" customWidth="1"/>
    <col min="5" max="5" width="19.140625" style="180" customWidth="1"/>
    <col min="6" max="6" width="17.28515625" style="180" customWidth="1"/>
    <col min="7" max="7" width="23.5703125" style="180" customWidth="1"/>
    <col min="8" max="8" width="25.42578125" style="180" customWidth="1"/>
    <col min="9" max="9" width="20" style="180" customWidth="1"/>
    <col min="10" max="10" width="23" style="180" customWidth="1"/>
    <col min="11" max="11" width="27.5703125" style="180" customWidth="1"/>
    <col min="12" max="12" width="20" style="180" customWidth="1"/>
    <col min="13" max="13" width="9.140625" style="180"/>
    <col min="14" max="14" width="15.140625" style="180" customWidth="1"/>
    <col min="15" max="16" width="9.140625" style="180"/>
    <col min="17" max="33" width="15.85546875" style="195" customWidth="1"/>
    <col min="34" max="16384" width="9.140625" style="180"/>
  </cols>
  <sheetData>
    <row r="1" spans="2:34" x14ac:dyDescent="0.25">
      <c r="C1" s="195"/>
      <c r="D1" s="195"/>
      <c r="E1" s="195"/>
      <c r="F1" s="195"/>
      <c r="G1" s="195"/>
      <c r="H1" s="195"/>
      <c r="I1" s="195"/>
      <c r="J1" s="195"/>
      <c r="K1" s="195"/>
    </row>
    <row r="2" spans="2:34" ht="36.75" customHeight="1" x14ac:dyDescent="0.25">
      <c r="C2" s="21" t="s">
        <v>2354</v>
      </c>
      <c r="D2" s="219"/>
      <c r="E2" s="219"/>
      <c r="F2" s="220"/>
      <c r="G2" s="219"/>
      <c r="H2" s="219"/>
      <c r="I2" s="219"/>
      <c r="J2" s="219"/>
      <c r="K2" s="219"/>
      <c r="L2" s="221"/>
    </row>
    <row r="3" spans="2:34" ht="21" customHeight="1" x14ac:dyDescent="0.25">
      <c r="C3" s="396" t="s">
        <v>2170</v>
      </c>
      <c r="D3" s="396"/>
      <c r="E3" s="396"/>
      <c r="F3" s="396"/>
      <c r="G3" s="183"/>
      <c r="H3" s="183"/>
      <c r="I3" s="222"/>
      <c r="J3" s="183"/>
      <c r="K3" s="183"/>
      <c r="L3" s="183"/>
    </row>
    <row r="4" spans="2:34" ht="15.6" customHeight="1" x14ac:dyDescent="0.25">
      <c r="C4" s="408" t="s">
        <v>2355</v>
      </c>
      <c r="D4" s="408"/>
      <c r="E4" s="408"/>
      <c r="F4" s="408"/>
      <c r="G4" s="408"/>
      <c r="H4" s="223"/>
      <c r="I4" s="412"/>
      <c r="J4" s="412"/>
      <c r="K4" s="412"/>
      <c r="L4" s="221"/>
    </row>
    <row r="5" spans="2:34" ht="15.6" customHeight="1" x14ac:dyDescent="0.25">
      <c r="C5" s="408" t="s">
        <v>2356</v>
      </c>
      <c r="D5" s="408"/>
      <c r="E5" s="408"/>
      <c r="F5" s="408"/>
      <c r="G5" s="408"/>
      <c r="H5" s="223"/>
      <c r="I5" s="412"/>
      <c r="J5" s="412"/>
      <c r="K5" s="412"/>
      <c r="L5" s="221"/>
    </row>
    <row r="6" spans="2:34" ht="15.6" customHeight="1" x14ac:dyDescent="0.25">
      <c r="C6" s="408" t="s">
        <v>2357</v>
      </c>
      <c r="D6" s="408"/>
      <c r="E6" s="408"/>
      <c r="F6" s="408"/>
      <c r="G6" s="408"/>
      <c r="H6" s="223"/>
      <c r="I6" s="412"/>
      <c r="J6" s="412"/>
      <c r="K6" s="412"/>
      <c r="L6" s="221"/>
    </row>
    <row r="7" spans="2:34" ht="15.6" customHeight="1" x14ac:dyDescent="0.25">
      <c r="C7" s="408" t="s">
        <v>2358</v>
      </c>
      <c r="D7" s="408"/>
      <c r="E7" s="408"/>
      <c r="F7" s="408"/>
      <c r="G7" s="408"/>
      <c r="H7" s="223"/>
      <c r="I7" s="412"/>
      <c r="J7" s="412"/>
      <c r="K7" s="412"/>
      <c r="L7" s="221"/>
    </row>
    <row r="8" spans="2:34" ht="30" customHeight="1" x14ac:dyDescent="0.25">
      <c r="C8" s="408" t="s">
        <v>2359</v>
      </c>
      <c r="D8" s="408"/>
      <c r="E8" s="408"/>
      <c r="F8" s="408"/>
      <c r="G8" s="408"/>
      <c r="H8" s="223"/>
      <c r="I8" s="412"/>
      <c r="J8" s="412"/>
      <c r="K8" s="412"/>
      <c r="L8" s="221"/>
    </row>
    <row r="9" spans="2:34" ht="16.5" x14ac:dyDescent="0.3">
      <c r="C9" s="383" t="s">
        <v>2322</v>
      </c>
      <c r="D9" s="383"/>
      <c r="E9" s="383"/>
      <c r="F9" s="383"/>
      <c r="G9" s="383"/>
      <c r="H9" s="383"/>
      <c r="I9" s="383"/>
      <c r="J9" s="383"/>
      <c r="K9" s="383"/>
      <c r="L9" s="221"/>
    </row>
    <row r="11" spans="2:34" ht="24" x14ac:dyDescent="0.25">
      <c r="C11" s="409" t="s">
        <v>2360</v>
      </c>
      <c r="D11" s="409"/>
      <c r="E11" s="409"/>
      <c r="F11" s="409"/>
      <c r="G11" s="409"/>
      <c r="H11" s="409"/>
      <c r="I11" s="409"/>
      <c r="J11" s="409"/>
      <c r="K11" s="409"/>
    </row>
    <row r="12" spans="2:34" ht="14.25" customHeight="1" x14ac:dyDescent="0.25"/>
    <row r="13" spans="2:34" x14ac:dyDescent="0.25">
      <c r="C13" s="410" t="s">
        <v>2519</v>
      </c>
      <c r="D13" s="410"/>
      <c r="E13" s="410"/>
      <c r="F13" s="410"/>
      <c r="G13" s="410"/>
      <c r="H13" s="410"/>
      <c r="I13" s="410"/>
      <c r="J13" s="410"/>
      <c r="K13" s="411"/>
      <c r="L13" s="254"/>
      <c r="M13" s="254"/>
      <c r="N13" s="254"/>
    </row>
    <row r="14" spans="2:34" x14ac:dyDescent="0.25">
      <c r="B14" s="180" t="s">
        <v>1466</v>
      </c>
      <c r="C14" s="180" t="s">
        <v>1454</v>
      </c>
      <c r="D14" s="180" t="s">
        <v>1467</v>
      </c>
      <c r="E14" s="180" t="s">
        <v>1408</v>
      </c>
      <c r="F14" s="180" t="s">
        <v>1409</v>
      </c>
      <c r="G14" s="180" t="s">
        <v>1410</v>
      </c>
      <c r="H14" s="180" t="s">
        <v>1406</v>
      </c>
      <c r="I14" s="180" t="s">
        <v>1455</v>
      </c>
      <c r="J14" s="180" t="s">
        <v>1468</v>
      </c>
      <c r="K14" s="180" t="s">
        <v>2113</v>
      </c>
      <c r="L14" s="180" t="s">
        <v>2114</v>
      </c>
      <c r="M14" s="180" t="s">
        <v>2115</v>
      </c>
      <c r="N14" s="180" t="s">
        <v>1411</v>
      </c>
      <c r="Q14" s="180"/>
      <c r="AH14" s="195"/>
    </row>
    <row r="15" spans="2:34" ht="26.25" customHeight="1" x14ac:dyDescent="0.25">
      <c r="B15" s="180">
        <f>VLOOKUP(C15,Companies[],3,FALSE)</f>
        <v>1000161343</v>
      </c>
      <c r="C15" s="180" t="s">
        <v>2544</v>
      </c>
      <c r="D15" s="180" t="s">
        <v>2535</v>
      </c>
      <c r="E15" s="196" t="s">
        <v>2598</v>
      </c>
      <c r="F15" s="180" t="s">
        <v>2522</v>
      </c>
      <c r="G15" s="180" t="s">
        <v>2522</v>
      </c>
      <c r="H15" s="180" t="s">
        <v>2594</v>
      </c>
      <c r="I15" s="180" t="s">
        <v>1172</v>
      </c>
      <c r="J15" s="224">
        <v>2418750</v>
      </c>
      <c r="K15" s="180" t="s">
        <v>2522</v>
      </c>
      <c r="Q15" s="180"/>
      <c r="AH15" s="195"/>
    </row>
    <row r="16" spans="2:34" x14ac:dyDescent="0.25">
      <c r="B16" s="180">
        <f>VLOOKUP(C16,Companies[],3,FALSE)</f>
        <v>1000161343</v>
      </c>
      <c r="C16" s="180" t="s">
        <v>2544</v>
      </c>
      <c r="D16" s="180" t="s">
        <v>2535</v>
      </c>
      <c r="E16" s="180" t="s">
        <v>2599</v>
      </c>
      <c r="F16" s="180" t="s">
        <v>2522</v>
      </c>
      <c r="G16" s="180" t="s">
        <v>2522</v>
      </c>
      <c r="H16" s="180" t="s">
        <v>2594</v>
      </c>
      <c r="I16" s="180" t="s">
        <v>1172</v>
      </c>
      <c r="J16" s="224">
        <v>1105663375</v>
      </c>
      <c r="K16" s="180" t="s">
        <v>2522</v>
      </c>
      <c r="Q16" s="180"/>
      <c r="AH16" s="195"/>
    </row>
    <row r="17" spans="2:34" x14ac:dyDescent="0.25">
      <c r="B17" s="180">
        <f>VLOOKUP(C17,Companies[],3,FALSE)</f>
        <v>1000161343</v>
      </c>
      <c r="C17" s="180" t="s">
        <v>2544</v>
      </c>
      <c r="D17" s="180" t="s">
        <v>2536</v>
      </c>
      <c r="E17" s="180" t="s">
        <v>2601</v>
      </c>
      <c r="F17" s="180" t="s">
        <v>2522</v>
      </c>
      <c r="G17" s="180" t="s">
        <v>2522</v>
      </c>
      <c r="H17" s="180" t="s">
        <v>2594</v>
      </c>
      <c r="I17" s="180" t="s">
        <v>1172</v>
      </c>
      <c r="J17" s="224">
        <v>332880841</v>
      </c>
      <c r="K17" s="180" t="s">
        <v>2522</v>
      </c>
      <c r="Q17" s="180"/>
      <c r="AH17" s="195"/>
    </row>
    <row r="18" spans="2:34" x14ac:dyDescent="0.25">
      <c r="B18" s="180">
        <f>VLOOKUP(C18,Companies[],3,FALSE)</f>
        <v>1000161343</v>
      </c>
      <c r="C18" s="180" t="s">
        <v>2544</v>
      </c>
      <c r="D18" s="180" t="s">
        <v>2536</v>
      </c>
      <c r="E18" s="180" t="s">
        <v>2602</v>
      </c>
      <c r="F18" s="180" t="s">
        <v>2522</v>
      </c>
      <c r="G18" s="180" t="s">
        <v>2522</v>
      </c>
      <c r="H18" s="180" t="s">
        <v>2594</v>
      </c>
      <c r="I18" s="180" t="s">
        <v>1172</v>
      </c>
      <c r="J18" s="224">
        <v>556567032</v>
      </c>
      <c r="K18" s="180" t="s">
        <v>2522</v>
      </c>
      <c r="Q18" s="180"/>
      <c r="AH18" s="195"/>
    </row>
    <row r="19" spans="2:34" x14ac:dyDescent="0.25">
      <c r="B19" s="180">
        <f>VLOOKUP(C19,Companies[],3,FALSE)</f>
        <v>1000161343</v>
      </c>
      <c r="C19" s="180" t="s">
        <v>2544</v>
      </c>
      <c r="D19" s="180" t="s">
        <v>2536</v>
      </c>
      <c r="E19" s="180" t="s">
        <v>2603</v>
      </c>
      <c r="F19" s="180" t="s">
        <v>2522</v>
      </c>
      <c r="G19" s="180" t="s">
        <v>2522</v>
      </c>
      <c r="H19" s="180" t="s">
        <v>2594</v>
      </c>
      <c r="I19" s="180" t="s">
        <v>1172</v>
      </c>
      <c r="J19" s="224">
        <v>13809829</v>
      </c>
      <c r="K19" s="180" t="s">
        <v>2522</v>
      </c>
      <c r="Q19" s="180"/>
      <c r="AH19" s="195"/>
    </row>
    <row r="20" spans="2:34" x14ac:dyDescent="0.25">
      <c r="B20" s="268"/>
      <c r="C20" s="180" t="s">
        <v>2544</v>
      </c>
      <c r="D20" s="180" t="s">
        <v>2536</v>
      </c>
      <c r="E20" s="180" t="s">
        <v>2604</v>
      </c>
      <c r="F20" s="180" t="s">
        <v>2522</v>
      </c>
      <c r="G20" s="180" t="s">
        <v>2522</v>
      </c>
      <c r="H20" s="180" t="s">
        <v>2594</v>
      </c>
      <c r="I20" s="180" t="s">
        <v>1172</v>
      </c>
      <c r="J20" s="224">
        <v>294945588</v>
      </c>
      <c r="K20" s="180" t="s">
        <v>2522</v>
      </c>
      <c r="Q20" s="180"/>
      <c r="AH20" s="195"/>
    </row>
    <row r="21" spans="2:34" x14ac:dyDescent="0.25">
      <c r="B21" s="268"/>
      <c r="C21" s="180" t="s">
        <v>2544</v>
      </c>
      <c r="D21" s="180" t="s">
        <v>2536</v>
      </c>
      <c r="E21" s="180" t="s">
        <v>2605</v>
      </c>
      <c r="F21" s="180" t="s">
        <v>2522</v>
      </c>
      <c r="G21" s="180" t="s">
        <v>2522</v>
      </c>
      <c r="H21" s="180" t="s">
        <v>2594</v>
      </c>
      <c r="I21" s="180" t="s">
        <v>1172</v>
      </c>
      <c r="J21" s="224">
        <v>39199287</v>
      </c>
      <c r="K21" s="180" t="s">
        <v>2522</v>
      </c>
      <c r="Q21" s="180"/>
      <c r="AH21" s="195"/>
    </row>
    <row r="22" spans="2:34" x14ac:dyDescent="0.25">
      <c r="B22" s="268"/>
      <c r="C22" s="180" t="s">
        <v>2544</v>
      </c>
      <c r="D22" s="180" t="s">
        <v>2536</v>
      </c>
      <c r="E22" s="180" t="s">
        <v>2606</v>
      </c>
      <c r="F22" s="180" t="s">
        <v>2522</v>
      </c>
      <c r="G22" s="180" t="s">
        <v>2522</v>
      </c>
      <c r="H22" s="180" t="s">
        <v>2594</v>
      </c>
      <c r="I22" s="180" t="s">
        <v>1172</v>
      </c>
      <c r="J22" s="224">
        <v>321500</v>
      </c>
      <c r="K22" s="180" t="s">
        <v>2522</v>
      </c>
      <c r="Q22" s="180"/>
      <c r="AH22" s="195"/>
    </row>
    <row r="23" spans="2:34" x14ac:dyDescent="0.25">
      <c r="B23" s="268"/>
      <c r="C23" s="180" t="s">
        <v>2544</v>
      </c>
      <c r="D23" s="180" t="s">
        <v>2536</v>
      </c>
      <c r="E23" s="180" t="s">
        <v>2607</v>
      </c>
      <c r="F23" s="180" t="s">
        <v>2522</v>
      </c>
      <c r="G23" s="180" t="s">
        <v>2522</v>
      </c>
      <c r="H23" s="180" t="s">
        <v>2594</v>
      </c>
      <c r="I23" s="180" t="s">
        <v>1172</v>
      </c>
      <c r="J23" s="224">
        <v>1859895741</v>
      </c>
      <c r="K23" s="180" t="s">
        <v>2522</v>
      </c>
      <c r="Q23" s="180"/>
      <c r="AH23" s="195"/>
    </row>
    <row r="24" spans="2:34" x14ac:dyDescent="0.25">
      <c r="B24" s="268"/>
      <c r="C24" s="180" t="s">
        <v>2544</v>
      </c>
      <c r="D24" s="180" t="s">
        <v>2536</v>
      </c>
      <c r="E24" s="180" t="s">
        <v>2608</v>
      </c>
      <c r="F24" s="180" t="s">
        <v>2522</v>
      </c>
      <c r="G24" s="180" t="s">
        <v>2522</v>
      </c>
      <c r="H24" s="180" t="s">
        <v>2594</v>
      </c>
      <c r="I24" s="180" t="s">
        <v>1172</v>
      </c>
      <c r="J24" s="224">
        <v>342519928</v>
      </c>
      <c r="K24" s="180" t="s">
        <v>2522</v>
      </c>
      <c r="Q24" s="180"/>
      <c r="AH24" s="195"/>
    </row>
    <row r="25" spans="2:34" x14ac:dyDescent="0.25">
      <c r="B25" s="268"/>
      <c r="C25" s="180" t="s">
        <v>2544</v>
      </c>
      <c r="D25" s="180" t="s">
        <v>2536</v>
      </c>
      <c r="E25" s="180" t="s">
        <v>2609</v>
      </c>
      <c r="F25" s="180" t="s">
        <v>2522</v>
      </c>
      <c r="G25" s="180" t="s">
        <v>2522</v>
      </c>
      <c r="H25" s="180" t="s">
        <v>2594</v>
      </c>
      <c r="I25" s="180" t="s">
        <v>1172</v>
      </c>
      <c r="J25" s="224">
        <v>1662983</v>
      </c>
      <c r="K25" s="180" t="s">
        <v>2522</v>
      </c>
      <c r="Q25" s="180"/>
      <c r="AH25" s="195"/>
    </row>
    <row r="26" spans="2:34" x14ac:dyDescent="0.25">
      <c r="B26" s="268"/>
      <c r="C26" s="180" t="s">
        <v>2544</v>
      </c>
      <c r="D26" s="180" t="s">
        <v>2536</v>
      </c>
      <c r="E26" s="180" t="s">
        <v>2610</v>
      </c>
      <c r="F26" s="180" t="s">
        <v>2522</v>
      </c>
      <c r="G26" s="180" t="s">
        <v>2522</v>
      </c>
      <c r="H26" s="180" t="s">
        <v>2594</v>
      </c>
      <c r="I26" s="180" t="s">
        <v>1172</v>
      </c>
      <c r="J26" s="224">
        <v>14745221</v>
      </c>
      <c r="K26" s="180" t="s">
        <v>2522</v>
      </c>
      <c r="Q26" s="180"/>
      <c r="AH26" s="195"/>
    </row>
    <row r="27" spans="2:34" x14ac:dyDescent="0.25">
      <c r="B27" s="268"/>
      <c r="C27" s="180" t="s">
        <v>2544</v>
      </c>
      <c r="D27" s="180" t="s">
        <v>2536</v>
      </c>
      <c r="E27" s="180" t="s">
        <v>2611</v>
      </c>
      <c r="F27" s="180" t="s">
        <v>2522</v>
      </c>
      <c r="G27" s="180" t="s">
        <v>2522</v>
      </c>
      <c r="H27" s="180" t="s">
        <v>2594</v>
      </c>
      <c r="I27" s="180" t="s">
        <v>1172</v>
      </c>
      <c r="J27" s="224">
        <v>6092155</v>
      </c>
      <c r="K27" s="180" t="s">
        <v>2522</v>
      </c>
      <c r="Q27" s="180"/>
      <c r="AH27" s="195"/>
    </row>
    <row r="28" spans="2:34" x14ac:dyDescent="0.25">
      <c r="B28" s="268"/>
      <c r="C28" s="180" t="s">
        <v>2544</v>
      </c>
      <c r="D28" s="180" t="s">
        <v>2536</v>
      </c>
      <c r="E28" s="180" t="s">
        <v>2612</v>
      </c>
      <c r="F28" s="180" t="s">
        <v>2522</v>
      </c>
      <c r="G28" s="180" t="s">
        <v>2522</v>
      </c>
      <c r="H28" s="180" t="s">
        <v>2594</v>
      </c>
      <c r="I28" s="180" t="s">
        <v>1172</v>
      </c>
      <c r="J28" s="224">
        <v>624000</v>
      </c>
      <c r="K28" s="180" t="s">
        <v>2522</v>
      </c>
      <c r="Q28" s="180"/>
      <c r="AH28" s="195"/>
    </row>
    <row r="29" spans="2:34" x14ac:dyDescent="0.25">
      <c r="B29" s="268"/>
      <c r="C29" s="180" t="s">
        <v>2544</v>
      </c>
      <c r="D29" s="180" t="s">
        <v>2536</v>
      </c>
      <c r="E29" s="180" t="s">
        <v>2613</v>
      </c>
      <c r="F29" s="180" t="s">
        <v>2522</v>
      </c>
      <c r="G29" s="180" t="s">
        <v>2522</v>
      </c>
      <c r="H29" s="180" t="s">
        <v>2594</v>
      </c>
      <c r="I29" s="180" t="s">
        <v>1172</v>
      </c>
      <c r="J29" s="224">
        <v>5600000</v>
      </c>
      <c r="K29" s="180" t="s">
        <v>2522</v>
      </c>
      <c r="Q29" s="180"/>
      <c r="AH29" s="195"/>
    </row>
    <row r="30" spans="2:34" x14ac:dyDescent="0.25">
      <c r="B30" s="268"/>
      <c r="C30" s="180" t="s">
        <v>2544</v>
      </c>
      <c r="D30" s="180" t="s">
        <v>2537</v>
      </c>
      <c r="E30" s="180" t="s">
        <v>2614</v>
      </c>
      <c r="F30" s="180" t="s">
        <v>2522</v>
      </c>
      <c r="G30" s="180" t="s">
        <v>2522</v>
      </c>
      <c r="H30" s="180" t="s">
        <v>2594</v>
      </c>
      <c r="I30" s="180" t="s">
        <v>1172</v>
      </c>
      <c r="J30" s="224">
        <v>338851652</v>
      </c>
      <c r="K30" s="180" t="s">
        <v>2522</v>
      </c>
      <c r="Q30" s="180"/>
      <c r="AH30" s="195"/>
    </row>
    <row r="31" spans="2:34" x14ac:dyDescent="0.25">
      <c r="B31" s="268"/>
      <c r="C31" s="180" t="s">
        <v>2544</v>
      </c>
      <c r="D31" s="180" t="s">
        <v>2540</v>
      </c>
      <c r="E31" s="180" t="s">
        <v>2616</v>
      </c>
      <c r="F31" s="180" t="s">
        <v>2522</v>
      </c>
      <c r="G31" s="180" t="s">
        <v>2522</v>
      </c>
      <c r="H31" s="180" t="s">
        <v>2594</v>
      </c>
      <c r="I31" s="180" t="s">
        <v>1172</v>
      </c>
      <c r="J31" s="224">
        <v>1457652</v>
      </c>
      <c r="K31" s="180" t="s">
        <v>2522</v>
      </c>
      <c r="Q31" s="180"/>
      <c r="AH31" s="195"/>
    </row>
    <row r="32" spans="2:34" x14ac:dyDescent="0.25">
      <c r="B32" s="268"/>
      <c r="C32" s="180" t="s">
        <v>2544</v>
      </c>
      <c r="D32" s="180" t="s">
        <v>2540</v>
      </c>
      <c r="E32" s="180" t="s">
        <v>2618</v>
      </c>
      <c r="F32" s="180" t="s">
        <v>2522</v>
      </c>
      <c r="G32" s="180" t="s">
        <v>2522</v>
      </c>
      <c r="H32" s="180" t="s">
        <v>2594</v>
      </c>
      <c r="I32" s="180" t="s">
        <v>1172</v>
      </c>
      <c r="J32" s="224">
        <v>1166122</v>
      </c>
      <c r="K32" s="180" t="s">
        <v>2522</v>
      </c>
      <c r="Q32" s="180"/>
      <c r="AH32" s="195"/>
    </row>
    <row r="33" spans="2:34" x14ac:dyDescent="0.25">
      <c r="B33" s="268"/>
      <c r="C33" s="180" t="s">
        <v>2544</v>
      </c>
      <c r="D33" s="180" t="s">
        <v>2542</v>
      </c>
      <c r="E33" s="180" t="s">
        <v>2619</v>
      </c>
      <c r="F33" s="180" t="s">
        <v>2522</v>
      </c>
      <c r="G33" s="180" t="s">
        <v>2522</v>
      </c>
      <c r="H33" s="180" t="s">
        <v>2594</v>
      </c>
      <c r="I33" s="180" t="s">
        <v>1172</v>
      </c>
      <c r="J33" s="224">
        <v>314948246</v>
      </c>
      <c r="K33" s="180" t="s">
        <v>2522</v>
      </c>
      <c r="Q33" s="180"/>
      <c r="AH33" s="195"/>
    </row>
    <row r="34" spans="2:34" x14ac:dyDescent="0.25">
      <c r="B34" s="268"/>
      <c r="C34" s="180" t="s">
        <v>2545</v>
      </c>
      <c r="D34" s="180" t="s">
        <v>2535</v>
      </c>
      <c r="E34" s="180" t="s">
        <v>2596</v>
      </c>
      <c r="F34" s="180" t="s">
        <v>2522</v>
      </c>
      <c r="G34" s="180" t="s">
        <v>2522</v>
      </c>
      <c r="H34" s="180" t="s">
        <v>2594</v>
      </c>
      <c r="I34" s="180" t="s">
        <v>1172</v>
      </c>
      <c r="J34" s="224">
        <v>2500000</v>
      </c>
      <c r="K34" s="180" t="s">
        <v>2522</v>
      </c>
      <c r="Q34" s="180"/>
      <c r="AH34" s="195"/>
    </row>
    <row r="35" spans="2:34" x14ac:dyDescent="0.25">
      <c r="B35" s="268"/>
      <c r="C35" s="180" t="s">
        <v>2545</v>
      </c>
      <c r="D35" s="180" t="s">
        <v>2535</v>
      </c>
      <c r="E35" s="180" t="s">
        <v>2597</v>
      </c>
      <c r="F35" s="180" t="s">
        <v>2522</v>
      </c>
      <c r="G35" s="180" t="s">
        <v>2522</v>
      </c>
      <c r="H35" s="180" t="s">
        <v>2594</v>
      </c>
      <c r="I35" s="180" t="s">
        <v>1172</v>
      </c>
      <c r="J35" s="224">
        <v>7500000</v>
      </c>
      <c r="K35" s="180" t="s">
        <v>2522</v>
      </c>
      <c r="Q35" s="180"/>
      <c r="AH35" s="195"/>
    </row>
    <row r="36" spans="2:34" x14ac:dyDescent="0.25">
      <c r="B36" s="268"/>
      <c r="C36" s="180" t="s">
        <v>2545</v>
      </c>
      <c r="D36" s="180" t="s">
        <v>2535</v>
      </c>
      <c r="E36" s="180" t="s">
        <v>2598</v>
      </c>
      <c r="F36" s="180" t="s">
        <v>2522</v>
      </c>
      <c r="G36" s="180" t="s">
        <v>2522</v>
      </c>
      <c r="H36" s="180" t="s">
        <v>2594</v>
      </c>
      <c r="I36" s="180" t="s">
        <v>1172</v>
      </c>
      <c r="J36" s="224">
        <v>6825000</v>
      </c>
      <c r="K36" s="180" t="s">
        <v>2522</v>
      </c>
      <c r="Q36" s="180"/>
      <c r="AH36" s="195"/>
    </row>
    <row r="37" spans="2:34" x14ac:dyDescent="0.25">
      <c r="B37" s="268"/>
      <c r="C37" s="180" t="s">
        <v>2545</v>
      </c>
      <c r="D37" s="180" t="s">
        <v>2535</v>
      </c>
      <c r="E37" s="180" t="s">
        <v>2599</v>
      </c>
      <c r="F37" s="180" t="s">
        <v>2522</v>
      </c>
      <c r="G37" s="180" t="s">
        <v>2522</v>
      </c>
      <c r="H37" s="180" t="s">
        <v>2594</v>
      </c>
      <c r="I37" s="180" t="s">
        <v>1172</v>
      </c>
      <c r="J37" s="224">
        <v>489461299</v>
      </c>
      <c r="K37" s="180" t="s">
        <v>2522</v>
      </c>
      <c r="Q37" s="180"/>
      <c r="AH37" s="195"/>
    </row>
    <row r="38" spans="2:34" x14ac:dyDescent="0.25">
      <c r="B38" s="268"/>
      <c r="C38" s="180" t="s">
        <v>2545</v>
      </c>
      <c r="D38" s="180" t="s">
        <v>2536</v>
      </c>
      <c r="E38" s="180" t="s">
        <v>2600</v>
      </c>
      <c r="F38" s="180" t="s">
        <v>2522</v>
      </c>
      <c r="G38" s="180" t="s">
        <v>2522</v>
      </c>
      <c r="H38" s="180" t="s">
        <v>2594</v>
      </c>
      <c r="I38" s="180" t="s">
        <v>1172</v>
      </c>
      <c r="J38" s="224">
        <v>1688460671</v>
      </c>
      <c r="K38" s="180" t="s">
        <v>2522</v>
      </c>
      <c r="Q38" s="180"/>
      <c r="AH38" s="195"/>
    </row>
    <row r="39" spans="2:34" x14ac:dyDescent="0.25">
      <c r="B39" s="268"/>
      <c r="C39" s="180" t="s">
        <v>2545</v>
      </c>
      <c r="D39" s="180" t="s">
        <v>2536</v>
      </c>
      <c r="E39" s="180" t="s">
        <v>2601</v>
      </c>
      <c r="F39" s="180" t="s">
        <v>2522</v>
      </c>
      <c r="G39" s="180" t="s">
        <v>2522</v>
      </c>
      <c r="H39" s="180" t="s">
        <v>2594</v>
      </c>
      <c r="I39" s="180" t="s">
        <v>1172</v>
      </c>
      <c r="J39" s="224">
        <v>482625000</v>
      </c>
      <c r="K39" s="180" t="s">
        <v>2522</v>
      </c>
      <c r="Q39" s="180"/>
      <c r="AH39" s="195"/>
    </row>
    <row r="40" spans="2:34" x14ac:dyDescent="0.25">
      <c r="B40" s="268"/>
      <c r="C40" s="180" t="s">
        <v>2545</v>
      </c>
      <c r="D40" s="180" t="s">
        <v>2536</v>
      </c>
      <c r="E40" s="180" t="s">
        <v>2602</v>
      </c>
      <c r="F40" s="180" t="s">
        <v>2522</v>
      </c>
      <c r="G40" s="180" t="s">
        <v>2522</v>
      </c>
      <c r="H40" s="180" t="s">
        <v>2594</v>
      </c>
      <c r="I40" s="180" t="s">
        <v>1172</v>
      </c>
      <c r="J40" s="224">
        <v>54539950</v>
      </c>
      <c r="K40" s="180" t="s">
        <v>2522</v>
      </c>
      <c r="Q40" s="180"/>
      <c r="AH40" s="195"/>
    </row>
    <row r="41" spans="2:34" x14ac:dyDescent="0.25">
      <c r="B41" s="268"/>
      <c r="C41" s="180" t="s">
        <v>2545</v>
      </c>
      <c r="D41" s="180" t="s">
        <v>2536</v>
      </c>
      <c r="E41" s="180" t="s">
        <v>2603</v>
      </c>
      <c r="F41" s="180" t="s">
        <v>2522</v>
      </c>
      <c r="G41" s="180" t="s">
        <v>2522</v>
      </c>
      <c r="H41" s="180" t="s">
        <v>2594</v>
      </c>
      <c r="I41" s="180" t="s">
        <v>1172</v>
      </c>
      <c r="J41" s="224">
        <v>7086057</v>
      </c>
      <c r="K41" s="180" t="s">
        <v>2522</v>
      </c>
      <c r="Q41" s="180"/>
      <c r="AH41" s="195"/>
    </row>
    <row r="42" spans="2:34" x14ac:dyDescent="0.25">
      <c r="B42" s="268"/>
      <c r="C42" s="180" t="s">
        <v>2545</v>
      </c>
      <c r="D42" s="180" t="s">
        <v>2536</v>
      </c>
      <c r="E42" s="180" t="s">
        <v>2604</v>
      </c>
      <c r="F42" s="180" t="s">
        <v>2522</v>
      </c>
      <c r="G42" s="180" t="s">
        <v>2522</v>
      </c>
      <c r="H42" s="180" t="s">
        <v>2594</v>
      </c>
      <c r="I42" s="180" t="s">
        <v>1172</v>
      </c>
      <c r="J42" s="224">
        <v>16486959</v>
      </c>
      <c r="K42" s="180" t="s">
        <v>2522</v>
      </c>
      <c r="Q42" s="180"/>
      <c r="AH42" s="195"/>
    </row>
    <row r="43" spans="2:34" x14ac:dyDescent="0.25">
      <c r="B43" s="268"/>
      <c r="C43" s="180" t="s">
        <v>2545</v>
      </c>
      <c r="D43" s="180" t="s">
        <v>2536</v>
      </c>
      <c r="E43" s="180" t="s">
        <v>2605</v>
      </c>
      <c r="F43" s="180" t="s">
        <v>2522</v>
      </c>
      <c r="G43" s="180" t="s">
        <v>2522</v>
      </c>
      <c r="H43" s="180" t="s">
        <v>2594</v>
      </c>
      <c r="I43" s="180" t="s">
        <v>1172</v>
      </c>
      <c r="J43" s="224">
        <v>17681645</v>
      </c>
      <c r="K43" s="180" t="s">
        <v>2522</v>
      </c>
      <c r="Q43" s="180"/>
      <c r="AH43" s="195"/>
    </row>
    <row r="44" spans="2:34" x14ac:dyDescent="0.25">
      <c r="B44" s="268"/>
      <c r="C44" s="180" t="s">
        <v>2545</v>
      </c>
      <c r="D44" s="180" t="s">
        <v>2536</v>
      </c>
      <c r="E44" s="180" t="s">
        <v>2606</v>
      </c>
      <c r="F44" s="180" t="s">
        <v>2522</v>
      </c>
      <c r="G44" s="180" t="s">
        <v>2522</v>
      </c>
      <c r="H44" s="180" t="s">
        <v>2594</v>
      </c>
      <c r="I44" s="180" t="s">
        <v>1172</v>
      </c>
      <c r="J44" s="224">
        <v>570000</v>
      </c>
      <c r="K44" s="180" t="s">
        <v>2522</v>
      </c>
      <c r="Q44" s="180"/>
      <c r="AH44" s="195"/>
    </row>
    <row r="45" spans="2:34" x14ac:dyDescent="0.25">
      <c r="B45" s="268"/>
      <c r="C45" s="180" t="s">
        <v>2545</v>
      </c>
      <c r="D45" s="180" t="s">
        <v>2536</v>
      </c>
      <c r="E45" s="180" t="s">
        <v>2607</v>
      </c>
      <c r="F45" s="180" t="s">
        <v>2522</v>
      </c>
      <c r="G45" s="180" t="s">
        <v>2522</v>
      </c>
      <c r="H45" s="180" t="s">
        <v>2594</v>
      </c>
      <c r="I45" s="180" t="s">
        <v>1172</v>
      </c>
      <c r="J45" s="224">
        <v>106691880</v>
      </c>
      <c r="K45" s="180" t="s">
        <v>2522</v>
      </c>
      <c r="Q45" s="180"/>
      <c r="AH45" s="195"/>
    </row>
    <row r="46" spans="2:34" x14ac:dyDescent="0.25">
      <c r="B46" s="268"/>
      <c r="C46" s="180" t="s">
        <v>2545</v>
      </c>
      <c r="D46" s="180" t="s">
        <v>2536</v>
      </c>
      <c r="E46" s="180" t="s">
        <v>2608</v>
      </c>
      <c r="F46" s="180" t="s">
        <v>2522</v>
      </c>
      <c r="G46" s="180" t="s">
        <v>2522</v>
      </c>
      <c r="H46" s="180" t="s">
        <v>2594</v>
      </c>
      <c r="I46" s="180" t="s">
        <v>1172</v>
      </c>
      <c r="J46" s="224">
        <v>2868475</v>
      </c>
      <c r="K46" s="180" t="s">
        <v>2522</v>
      </c>
      <c r="Q46" s="180"/>
      <c r="AH46" s="195"/>
    </row>
    <row r="47" spans="2:34" x14ac:dyDescent="0.25">
      <c r="B47" s="268"/>
      <c r="C47" s="180" t="s">
        <v>2545</v>
      </c>
      <c r="D47" s="180" t="s">
        <v>2536</v>
      </c>
      <c r="E47" s="180" t="s">
        <v>2611</v>
      </c>
      <c r="F47" s="180" t="s">
        <v>2522</v>
      </c>
      <c r="G47" s="180" t="s">
        <v>2522</v>
      </c>
      <c r="H47" s="180" t="s">
        <v>2594</v>
      </c>
      <c r="I47" s="180" t="s">
        <v>1172</v>
      </c>
      <c r="J47" s="224">
        <v>20175</v>
      </c>
      <c r="K47" s="180" t="s">
        <v>2522</v>
      </c>
      <c r="Q47" s="180"/>
      <c r="AH47" s="195"/>
    </row>
    <row r="48" spans="2:34" x14ac:dyDescent="0.25">
      <c r="B48" s="268"/>
      <c r="C48" s="180" t="s">
        <v>2545</v>
      </c>
      <c r="D48" s="180" t="s">
        <v>2536</v>
      </c>
      <c r="E48" s="180" t="s">
        <v>2612</v>
      </c>
      <c r="F48" s="180" t="s">
        <v>2522</v>
      </c>
      <c r="G48" s="180" t="s">
        <v>2522</v>
      </c>
      <c r="H48" s="180" t="s">
        <v>2594</v>
      </c>
      <c r="I48" s="180" t="s">
        <v>1172</v>
      </c>
      <c r="J48" s="224">
        <v>25000</v>
      </c>
      <c r="K48" s="180" t="s">
        <v>2522</v>
      </c>
      <c r="Q48" s="180"/>
      <c r="AH48" s="195"/>
    </row>
    <row r="49" spans="2:34" x14ac:dyDescent="0.25">
      <c r="B49" s="268"/>
      <c r="C49" s="180" t="s">
        <v>2545</v>
      </c>
      <c r="D49" s="180" t="s">
        <v>2536</v>
      </c>
      <c r="E49" s="180" t="s">
        <v>2613</v>
      </c>
      <c r="F49" s="180" t="s">
        <v>2522</v>
      </c>
      <c r="G49" s="180" t="s">
        <v>2522</v>
      </c>
      <c r="H49" s="180" t="s">
        <v>2594</v>
      </c>
      <c r="I49" s="180" t="s">
        <v>1172</v>
      </c>
      <c r="J49" s="224">
        <v>3600000</v>
      </c>
      <c r="K49" s="180" t="s">
        <v>2522</v>
      </c>
      <c r="Q49" s="180"/>
      <c r="AH49" s="195"/>
    </row>
    <row r="50" spans="2:34" x14ac:dyDescent="0.25">
      <c r="B50" s="268"/>
      <c r="C50" s="180" t="s">
        <v>2545</v>
      </c>
      <c r="D50" s="180" t="s">
        <v>2537</v>
      </c>
      <c r="E50" s="180" t="s">
        <v>2614</v>
      </c>
      <c r="F50" s="180" t="s">
        <v>2522</v>
      </c>
      <c r="G50" s="180" t="s">
        <v>2522</v>
      </c>
      <c r="H50" s="180" t="s">
        <v>2594</v>
      </c>
      <c r="I50" s="180" t="s">
        <v>1172</v>
      </c>
      <c r="J50" s="224">
        <v>1436466</v>
      </c>
      <c r="K50" s="180" t="s">
        <v>2522</v>
      </c>
      <c r="Q50" s="180"/>
      <c r="AH50" s="195"/>
    </row>
    <row r="51" spans="2:34" x14ac:dyDescent="0.25">
      <c r="B51" s="268"/>
      <c r="C51" s="180" t="s">
        <v>2545</v>
      </c>
      <c r="D51" s="180" t="s">
        <v>2538</v>
      </c>
      <c r="E51" s="180" t="s">
        <v>2615</v>
      </c>
      <c r="F51" s="180" t="s">
        <v>2522</v>
      </c>
      <c r="G51" s="180" t="s">
        <v>2522</v>
      </c>
      <c r="H51" s="180" t="s">
        <v>2594</v>
      </c>
      <c r="I51" s="180" t="s">
        <v>1172</v>
      </c>
      <c r="J51" s="224">
        <v>412500000</v>
      </c>
      <c r="K51" s="180" t="s">
        <v>2522</v>
      </c>
      <c r="Q51" s="180"/>
      <c r="AH51" s="195"/>
    </row>
    <row r="52" spans="2:34" x14ac:dyDescent="0.25">
      <c r="B52" s="268"/>
      <c r="C52" s="180" t="s">
        <v>2545</v>
      </c>
      <c r="D52" s="180" t="s">
        <v>2542</v>
      </c>
      <c r="E52" s="180" t="s">
        <v>2619</v>
      </c>
      <c r="F52" s="180" t="s">
        <v>2522</v>
      </c>
      <c r="G52" s="180" t="s">
        <v>2522</v>
      </c>
      <c r="H52" s="180" t="s">
        <v>2594</v>
      </c>
      <c r="I52" s="180" t="s">
        <v>1172</v>
      </c>
      <c r="J52" s="224">
        <v>144382066</v>
      </c>
      <c r="K52" s="180" t="s">
        <v>2522</v>
      </c>
      <c r="Q52" s="180"/>
      <c r="AH52" s="195"/>
    </row>
    <row r="53" spans="2:34" x14ac:dyDescent="0.25">
      <c r="B53" s="268"/>
      <c r="C53" s="180" t="s">
        <v>2546</v>
      </c>
      <c r="D53" s="180" t="s">
        <v>2535</v>
      </c>
      <c r="E53" s="180" t="s">
        <v>2596</v>
      </c>
      <c r="F53" s="180" t="s">
        <v>2522</v>
      </c>
      <c r="G53" s="180" t="s">
        <v>2522</v>
      </c>
      <c r="H53" s="180" t="s">
        <v>2594</v>
      </c>
      <c r="I53" s="180" t="s">
        <v>1172</v>
      </c>
      <c r="J53" s="224">
        <v>5000000</v>
      </c>
      <c r="K53" s="180" t="s">
        <v>2522</v>
      </c>
      <c r="Q53" s="180"/>
      <c r="AH53" s="195"/>
    </row>
    <row r="54" spans="2:34" x14ac:dyDescent="0.25">
      <c r="B54" s="268"/>
      <c r="C54" s="180" t="s">
        <v>2546</v>
      </c>
      <c r="D54" s="180" t="s">
        <v>2535</v>
      </c>
      <c r="E54" s="180" t="s">
        <v>2597</v>
      </c>
      <c r="F54" s="180" t="s">
        <v>2522</v>
      </c>
      <c r="G54" s="180" t="s">
        <v>2522</v>
      </c>
      <c r="H54" s="180" t="s">
        <v>2594</v>
      </c>
      <c r="I54" s="180" t="s">
        <v>1172</v>
      </c>
      <c r="J54" s="224">
        <v>15000000</v>
      </c>
      <c r="K54" s="180" t="s">
        <v>2522</v>
      </c>
      <c r="Q54" s="180"/>
      <c r="AH54" s="195"/>
    </row>
    <row r="55" spans="2:34" x14ac:dyDescent="0.25">
      <c r="B55" s="268"/>
      <c r="C55" s="180" t="s">
        <v>2546</v>
      </c>
      <c r="D55" s="180" t="s">
        <v>2535</v>
      </c>
      <c r="E55" s="180" t="s">
        <v>2598</v>
      </c>
      <c r="F55" s="180" t="s">
        <v>2522</v>
      </c>
      <c r="G55" s="180" t="s">
        <v>2522</v>
      </c>
      <c r="H55" s="180" t="s">
        <v>2594</v>
      </c>
      <c r="I55" s="180" t="s">
        <v>1172</v>
      </c>
      <c r="J55" s="224">
        <v>5982000</v>
      </c>
      <c r="K55" s="180" t="s">
        <v>2522</v>
      </c>
      <c r="Q55" s="180"/>
      <c r="AH55" s="195"/>
    </row>
    <row r="56" spans="2:34" x14ac:dyDescent="0.25">
      <c r="B56" s="268"/>
      <c r="C56" s="180" t="s">
        <v>2546</v>
      </c>
      <c r="D56" s="180" t="s">
        <v>2536</v>
      </c>
      <c r="E56" s="180" t="s">
        <v>2604</v>
      </c>
      <c r="F56" s="180" t="s">
        <v>2522</v>
      </c>
      <c r="G56" s="180" t="s">
        <v>2522</v>
      </c>
      <c r="H56" s="180" t="s">
        <v>2594</v>
      </c>
      <c r="I56" s="180" t="s">
        <v>1172</v>
      </c>
      <c r="J56" s="224">
        <v>146010282</v>
      </c>
      <c r="K56" s="180" t="s">
        <v>2522</v>
      </c>
      <c r="Q56" s="180"/>
      <c r="AH56" s="195"/>
    </row>
    <row r="57" spans="2:34" x14ac:dyDescent="0.25">
      <c r="B57" s="268"/>
      <c r="C57" s="180" t="s">
        <v>2546</v>
      </c>
      <c r="D57" s="180" t="s">
        <v>2536</v>
      </c>
      <c r="E57" s="180" t="s">
        <v>2605</v>
      </c>
      <c r="F57" s="180" t="s">
        <v>2522</v>
      </c>
      <c r="G57" s="180" t="s">
        <v>2522</v>
      </c>
      <c r="H57" s="180" t="s">
        <v>2594</v>
      </c>
      <c r="I57" s="180" t="s">
        <v>1172</v>
      </c>
      <c r="J57" s="224">
        <v>152663181</v>
      </c>
      <c r="K57" s="180" t="s">
        <v>2522</v>
      </c>
      <c r="Q57" s="180"/>
      <c r="AH57" s="195"/>
    </row>
    <row r="58" spans="2:34" x14ac:dyDescent="0.25">
      <c r="B58" s="268"/>
      <c r="C58" s="180" t="s">
        <v>2546</v>
      </c>
      <c r="D58" s="180" t="s">
        <v>2536</v>
      </c>
      <c r="E58" s="180" t="s">
        <v>2606</v>
      </c>
      <c r="F58" s="180" t="s">
        <v>2522</v>
      </c>
      <c r="G58" s="180" t="s">
        <v>2522</v>
      </c>
      <c r="H58" s="180" t="s">
        <v>2594</v>
      </c>
      <c r="I58" s="180" t="s">
        <v>1172</v>
      </c>
      <c r="J58" s="224">
        <v>15176734</v>
      </c>
      <c r="K58" s="180" t="s">
        <v>2522</v>
      </c>
      <c r="Q58" s="180"/>
      <c r="AH58" s="195"/>
    </row>
    <row r="59" spans="2:34" x14ac:dyDescent="0.25">
      <c r="B59" s="268"/>
      <c r="C59" s="180" t="s">
        <v>2546</v>
      </c>
      <c r="D59" s="180" t="s">
        <v>2536</v>
      </c>
      <c r="E59" s="180" t="s">
        <v>2608</v>
      </c>
      <c r="F59" s="180" t="s">
        <v>2522</v>
      </c>
      <c r="G59" s="180" t="s">
        <v>2522</v>
      </c>
      <c r="H59" s="180" t="s">
        <v>2594</v>
      </c>
      <c r="I59" s="180" t="s">
        <v>1172</v>
      </c>
      <c r="J59" s="224">
        <v>55111010</v>
      </c>
      <c r="K59" s="180" t="s">
        <v>2522</v>
      </c>
      <c r="Q59" s="180"/>
      <c r="AH59" s="195"/>
    </row>
    <row r="60" spans="2:34" x14ac:dyDescent="0.25">
      <c r="B60" s="268"/>
      <c r="C60" s="180" t="s">
        <v>2546</v>
      </c>
      <c r="D60" s="180" t="s">
        <v>2537</v>
      </c>
      <c r="E60" s="180" t="s">
        <v>2614</v>
      </c>
      <c r="F60" s="180" t="s">
        <v>2522</v>
      </c>
      <c r="G60" s="180" t="s">
        <v>2522</v>
      </c>
      <c r="H60" s="180" t="s">
        <v>2594</v>
      </c>
      <c r="I60" s="180" t="s">
        <v>1172</v>
      </c>
      <c r="J60" s="224">
        <v>75000</v>
      </c>
      <c r="K60" s="180" t="s">
        <v>2522</v>
      </c>
      <c r="Q60" s="180"/>
      <c r="AH60" s="195"/>
    </row>
    <row r="61" spans="2:34" x14ac:dyDescent="0.25">
      <c r="B61" s="268"/>
      <c r="C61" s="180" t="s">
        <v>2546</v>
      </c>
      <c r="D61" s="180" t="s">
        <v>2542</v>
      </c>
      <c r="E61" s="180" t="s">
        <v>2619</v>
      </c>
      <c r="F61" s="180" t="s">
        <v>2522</v>
      </c>
      <c r="G61" s="180" t="s">
        <v>2522</v>
      </c>
      <c r="H61" s="180" t="s">
        <v>2594</v>
      </c>
      <c r="I61" s="180" t="s">
        <v>1172</v>
      </c>
      <c r="J61" s="224">
        <v>965316571</v>
      </c>
      <c r="K61" s="180" t="s">
        <v>2522</v>
      </c>
      <c r="Q61" s="180"/>
      <c r="AH61" s="195"/>
    </row>
    <row r="62" spans="2:34" x14ac:dyDescent="0.25">
      <c r="B62" s="268"/>
      <c r="C62" s="180" t="s">
        <v>2548</v>
      </c>
      <c r="D62" s="180" t="s">
        <v>2535</v>
      </c>
      <c r="E62" s="180" t="s">
        <v>2596</v>
      </c>
      <c r="F62" s="180" t="s">
        <v>2522</v>
      </c>
      <c r="G62" s="180" t="s">
        <v>2522</v>
      </c>
      <c r="H62" s="180" t="s">
        <v>2594</v>
      </c>
      <c r="I62" s="180" t="s">
        <v>1172</v>
      </c>
      <c r="J62" s="224">
        <v>500000</v>
      </c>
      <c r="K62" s="180" t="s">
        <v>2522</v>
      </c>
      <c r="Q62" s="180"/>
      <c r="AH62" s="195"/>
    </row>
    <row r="63" spans="2:34" x14ac:dyDescent="0.25">
      <c r="B63" s="268"/>
      <c r="C63" s="180" t="s">
        <v>2548</v>
      </c>
      <c r="D63" s="180" t="s">
        <v>2535</v>
      </c>
      <c r="E63" s="180" t="s">
        <v>2597</v>
      </c>
      <c r="F63" s="180" t="s">
        <v>2522</v>
      </c>
      <c r="G63" s="180" t="s">
        <v>2522</v>
      </c>
      <c r="H63" s="180" t="s">
        <v>2594</v>
      </c>
      <c r="I63" s="180" t="s">
        <v>1172</v>
      </c>
      <c r="J63" s="224">
        <v>600000</v>
      </c>
      <c r="K63" s="180" t="s">
        <v>2522</v>
      </c>
      <c r="Q63" s="180"/>
      <c r="AH63" s="195"/>
    </row>
    <row r="64" spans="2:34" x14ac:dyDescent="0.25">
      <c r="B64" s="268"/>
      <c r="C64" s="180" t="s">
        <v>2548</v>
      </c>
      <c r="D64" s="180" t="s">
        <v>2535</v>
      </c>
      <c r="E64" s="180" t="s">
        <v>2598</v>
      </c>
      <c r="F64" s="180" t="s">
        <v>2522</v>
      </c>
      <c r="G64" s="180" t="s">
        <v>2522</v>
      </c>
      <c r="H64" s="180" t="s">
        <v>2594</v>
      </c>
      <c r="I64" s="180" t="s">
        <v>1172</v>
      </c>
      <c r="J64" s="224">
        <v>75000</v>
      </c>
      <c r="K64" s="180" t="s">
        <v>2522</v>
      </c>
      <c r="Q64" s="180"/>
      <c r="AH64" s="195"/>
    </row>
    <row r="65" spans="2:34" x14ac:dyDescent="0.25">
      <c r="B65" s="268"/>
      <c r="C65" s="180" t="s">
        <v>2548</v>
      </c>
      <c r="D65" s="180" t="s">
        <v>2535</v>
      </c>
      <c r="E65" s="180" t="s">
        <v>2599</v>
      </c>
      <c r="F65" s="180" t="s">
        <v>2522</v>
      </c>
      <c r="G65" s="180" t="s">
        <v>2522</v>
      </c>
      <c r="H65" s="180" t="s">
        <v>2594</v>
      </c>
      <c r="I65" s="180" t="s">
        <v>1172</v>
      </c>
      <c r="J65" s="224">
        <v>12575700</v>
      </c>
      <c r="K65" s="180" t="s">
        <v>2522</v>
      </c>
      <c r="Q65" s="180"/>
      <c r="AH65" s="195"/>
    </row>
    <row r="66" spans="2:34" x14ac:dyDescent="0.25">
      <c r="B66" s="268"/>
      <c r="C66" s="180" t="s">
        <v>2548</v>
      </c>
      <c r="D66" s="180" t="s">
        <v>2536</v>
      </c>
      <c r="E66" s="180" t="s">
        <v>2600</v>
      </c>
      <c r="F66" s="180" t="s">
        <v>2522</v>
      </c>
      <c r="G66" s="180" t="s">
        <v>2522</v>
      </c>
      <c r="H66" s="180" t="s">
        <v>2594</v>
      </c>
      <c r="I66" s="180" t="s">
        <v>1172</v>
      </c>
      <c r="J66" s="224">
        <v>65568496</v>
      </c>
      <c r="K66" s="180" t="s">
        <v>2522</v>
      </c>
      <c r="Q66" s="180"/>
      <c r="AH66" s="195"/>
    </row>
    <row r="67" spans="2:34" x14ac:dyDescent="0.25">
      <c r="B67" s="268"/>
      <c r="C67" s="180" t="s">
        <v>2548</v>
      </c>
      <c r="D67" s="180" t="s">
        <v>2536</v>
      </c>
      <c r="E67" s="180" t="s">
        <v>2620</v>
      </c>
      <c r="F67" s="180" t="s">
        <v>2522</v>
      </c>
      <c r="G67" s="180" t="s">
        <v>2522</v>
      </c>
      <c r="H67" s="180" t="s">
        <v>2594</v>
      </c>
      <c r="I67" s="180" t="s">
        <v>1172</v>
      </c>
      <c r="J67" s="224">
        <v>1357320</v>
      </c>
      <c r="K67" s="180" t="s">
        <v>2522</v>
      </c>
      <c r="Q67" s="180"/>
      <c r="AH67" s="195"/>
    </row>
    <row r="68" spans="2:34" x14ac:dyDescent="0.25">
      <c r="B68" s="268"/>
      <c r="C68" s="180" t="s">
        <v>2548</v>
      </c>
      <c r="D68" s="180" t="s">
        <v>2536</v>
      </c>
      <c r="E68" s="180" t="s">
        <v>2604</v>
      </c>
      <c r="F68" s="180" t="s">
        <v>2522</v>
      </c>
      <c r="G68" s="180" t="s">
        <v>2522</v>
      </c>
      <c r="H68" s="180" t="s">
        <v>2594</v>
      </c>
      <c r="I68" s="180" t="s">
        <v>1172</v>
      </c>
      <c r="J68" s="224">
        <v>71778</v>
      </c>
      <c r="K68" s="180" t="s">
        <v>2522</v>
      </c>
      <c r="Q68" s="180"/>
      <c r="AH68" s="195"/>
    </row>
    <row r="69" spans="2:34" x14ac:dyDescent="0.25">
      <c r="B69" s="268"/>
      <c r="C69" s="180" t="s">
        <v>2548</v>
      </c>
      <c r="D69" s="180" t="s">
        <v>2536</v>
      </c>
      <c r="E69" s="180" t="s">
        <v>2605</v>
      </c>
      <c r="F69" s="180" t="s">
        <v>2522</v>
      </c>
      <c r="G69" s="180" t="s">
        <v>2522</v>
      </c>
      <c r="H69" s="180" t="s">
        <v>2594</v>
      </c>
      <c r="I69" s="180" t="s">
        <v>1172</v>
      </c>
      <c r="J69" s="224">
        <v>182004</v>
      </c>
      <c r="K69" s="180" t="s">
        <v>2522</v>
      </c>
      <c r="Q69" s="180"/>
      <c r="AH69" s="195"/>
    </row>
    <row r="70" spans="2:34" x14ac:dyDescent="0.25">
      <c r="B70" s="268"/>
      <c r="C70" s="180" t="s">
        <v>2548</v>
      </c>
      <c r="D70" s="180" t="s">
        <v>2536</v>
      </c>
      <c r="E70" s="180" t="s">
        <v>2606</v>
      </c>
      <c r="F70" s="180" t="s">
        <v>2522</v>
      </c>
      <c r="G70" s="180" t="s">
        <v>2522</v>
      </c>
      <c r="H70" s="180" t="s">
        <v>2594</v>
      </c>
      <c r="I70" s="180" t="s">
        <v>1172</v>
      </c>
      <c r="J70" s="224">
        <v>1750</v>
      </c>
      <c r="K70" s="180" t="s">
        <v>2522</v>
      </c>
      <c r="Q70" s="180"/>
      <c r="AH70" s="195"/>
    </row>
    <row r="71" spans="2:34" x14ac:dyDescent="0.25">
      <c r="B71" s="268"/>
      <c r="C71" s="180" t="s">
        <v>2548</v>
      </c>
      <c r="D71" s="180" t="s">
        <v>2536</v>
      </c>
      <c r="E71" s="180" t="s">
        <v>2607</v>
      </c>
      <c r="F71" s="180" t="s">
        <v>2522</v>
      </c>
      <c r="G71" s="180" t="s">
        <v>2522</v>
      </c>
      <c r="H71" s="180" t="s">
        <v>2594</v>
      </c>
      <c r="I71" s="180" t="s">
        <v>1172</v>
      </c>
      <c r="J71" s="224">
        <v>39208234</v>
      </c>
      <c r="K71" s="180" t="s">
        <v>2522</v>
      </c>
      <c r="Q71" s="180"/>
      <c r="AH71" s="195"/>
    </row>
    <row r="72" spans="2:34" x14ac:dyDescent="0.25">
      <c r="B72" s="268"/>
      <c r="C72" s="180" t="s">
        <v>2548</v>
      </c>
      <c r="D72" s="180" t="s">
        <v>2536</v>
      </c>
      <c r="E72" s="180" t="s">
        <v>2608</v>
      </c>
      <c r="F72" s="180" t="s">
        <v>2522</v>
      </c>
      <c r="G72" s="180" t="s">
        <v>2522</v>
      </c>
      <c r="H72" s="180" t="s">
        <v>2594</v>
      </c>
      <c r="I72" s="180" t="s">
        <v>1172</v>
      </c>
      <c r="J72" s="224">
        <v>4397696</v>
      </c>
      <c r="K72" s="180" t="s">
        <v>2522</v>
      </c>
      <c r="Q72" s="180"/>
      <c r="AH72" s="195"/>
    </row>
    <row r="73" spans="2:34" x14ac:dyDescent="0.25">
      <c r="B73" s="268"/>
      <c r="C73" s="180" t="s">
        <v>2548</v>
      </c>
      <c r="D73" s="180" t="s">
        <v>2536</v>
      </c>
      <c r="E73" s="180" t="s">
        <v>2611</v>
      </c>
      <c r="F73" s="180" t="s">
        <v>2522</v>
      </c>
      <c r="G73" s="180" t="s">
        <v>2522</v>
      </c>
      <c r="H73" s="180" t="s">
        <v>2594</v>
      </c>
      <c r="I73" s="180" t="s">
        <v>1172</v>
      </c>
      <c r="J73" s="224">
        <v>533238</v>
      </c>
      <c r="K73" s="180" t="s">
        <v>2522</v>
      </c>
      <c r="Q73" s="180"/>
      <c r="AH73" s="195"/>
    </row>
    <row r="74" spans="2:34" x14ac:dyDescent="0.25">
      <c r="B74" s="268"/>
      <c r="C74" s="180" t="s">
        <v>2548</v>
      </c>
      <c r="D74" s="180" t="s">
        <v>2536</v>
      </c>
      <c r="E74" s="180" t="s">
        <v>2612</v>
      </c>
      <c r="F74" s="180" t="s">
        <v>2522</v>
      </c>
      <c r="G74" s="180" t="s">
        <v>2522</v>
      </c>
      <c r="H74" s="180" t="s">
        <v>2594</v>
      </c>
      <c r="I74" s="180" t="s">
        <v>1172</v>
      </c>
      <c r="J74" s="224">
        <v>727508</v>
      </c>
      <c r="K74" s="180" t="s">
        <v>2522</v>
      </c>
      <c r="Q74" s="180"/>
      <c r="AH74" s="195"/>
    </row>
    <row r="75" spans="2:34" x14ac:dyDescent="0.25">
      <c r="B75" s="268"/>
      <c r="C75" s="180" t="s">
        <v>2548</v>
      </c>
      <c r="D75" s="180" t="s">
        <v>2536</v>
      </c>
      <c r="E75" s="180" t="s">
        <v>2613</v>
      </c>
      <c r="F75" s="180" t="s">
        <v>2522</v>
      </c>
      <c r="G75" s="180" t="s">
        <v>2522</v>
      </c>
      <c r="H75" s="180" t="s">
        <v>2594</v>
      </c>
      <c r="I75" s="180" t="s">
        <v>1172</v>
      </c>
      <c r="J75" s="224">
        <v>400000</v>
      </c>
      <c r="K75" s="180" t="s">
        <v>2522</v>
      </c>
      <c r="Q75" s="180"/>
      <c r="AH75" s="195"/>
    </row>
    <row r="76" spans="2:34" x14ac:dyDescent="0.25">
      <c r="B76" s="268"/>
      <c r="C76" s="180" t="s">
        <v>2548</v>
      </c>
      <c r="D76" s="180" t="s">
        <v>2542</v>
      </c>
      <c r="E76" s="180" t="s">
        <v>2619</v>
      </c>
      <c r="F76" s="180" t="s">
        <v>2522</v>
      </c>
      <c r="G76" s="180" t="s">
        <v>2522</v>
      </c>
      <c r="H76" s="180" t="s">
        <v>2594</v>
      </c>
      <c r="I76" s="180" t="s">
        <v>1172</v>
      </c>
      <c r="J76" s="224">
        <v>551506</v>
      </c>
      <c r="K76" s="180" t="s">
        <v>2522</v>
      </c>
      <c r="Q76" s="180"/>
      <c r="AH76" s="195"/>
    </row>
    <row r="77" spans="2:34" x14ac:dyDescent="0.25">
      <c r="B77" s="268"/>
      <c r="C77" s="180" t="s">
        <v>2549</v>
      </c>
      <c r="D77" s="180" t="s">
        <v>2535</v>
      </c>
      <c r="E77" s="180" t="s">
        <v>2596</v>
      </c>
      <c r="F77" s="180" t="s">
        <v>2522</v>
      </c>
      <c r="G77" s="180" t="s">
        <v>2522</v>
      </c>
      <c r="H77" s="180" t="s">
        <v>2594</v>
      </c>
      <c r="I77" s="180" t="s">
        <v>1172</v>
      </c>
      <c r="J77" s="224">
        <v>500000</v>
      </c>
      <c r="K77" s="180" t="s">
        <v>2522</v>
      </c>
      <c r="Q77" s="180"/>
      <c r="AH77" s="195"/>
    </row>
    <row r="78" spans="2:34" x14ac:dyDescent="0.25">
      <c r="B78" s="268"/>
      <c r="C78" s="180" t="s">
        <v>2549</v>
      </c>
      <c r="D78" s="180" t="s">
        <v>2535</v>
      </c>
      <c r="E78" s="180" t="s">
        <v>2597</v>
      </c>
      <c r="F78" s="180" t="s">
        <v>2522</v>
      </c>
      <c r="G78" s="180" t="s">
        <v>2522</v>
      </c>
      <c r="H78" s="180" t="s">
        <v>2594</v>
      </c>
      <c r="I78" s="180" t="s">
        <v>1172</v>
      </c>
      <c r="J78" s="224">
        <v>4500000</v>
      </c>
      <c r="K78" s="180" t="s">
        <v>2522</v>
      </c>
      <c r="Q78" s="180"/>
      <c r="AH78" s="195"/>
    </row>
    <row r="79" spans="2:34" x14ac:dyDescent="0.25">
      <c r="B79" s="268"/>
      <c r="C79" s="180" t="s">
        <v>2549</v>
      </c>
      <c r="D79" s="180" t="s">
        <v>2535</v>
      </c>
      <c r="E79" s="180" t="s">
        <v>2598</v>
      </c>
      <c r="F79" s="180" t="s">
        <v>2522</v>
      </c>
      <c r="G79" s="180" t="s">
        <v>2522</v>
      </c>
      <c r="H79" s="180" t="s">
        <v>2594</v>
      </c>
      <c r="I79" s="180" t="s">
        <v>1172</v>
      </c>
      <c r="J79" s="224">
        <v>3507000</v>
      </c>
      <c r="K79" s="180" t="s">
        <v>2522</v>
      </c>
      <c r="Q79" s="180"/>
      <c r="AH79" s="195"/>
    </row>
    <row r="80" spans="2:34" x14ac:dyDescent="0.25">
      <c r="B80" s="268"/>
      <c r="C80" s="180" t="s">
        <v>2549</v>
      </c>
      <c r="D80" s="180" t="s">
        <v>2535</v>
      </c>
      <c r="E80" s="180" t="s">
        <v>2599</v>
      </c>
      <c r="F80" s="180" t="s">
        <v>2522</v>
      </c>
      <c r="G80" s="180" t="s">
        <v>2522</v>
      </c>
      <c r="H80" s="180" t="s">
        <v>2594</v>
      </c>
      <c r="I80" s="180" t="s">
        <v>1172</v>
      </c>
      <c r="J80" s="224">
        <v>6919500</v>
      </c>
      <c r="K80" s="180" t="s">
        <v>2522</v>
      </c>
      <c r="Q80" s="180"/>
      <c r="AH80" s="195"/>
    </row>
    <row r="81" spans="2:34" x14ac:dyDescent="0.25">
      <c r="B81" s="268"/>
      <c r="C81" s="180" t="s">
        <v>2549</v>
      </c>
      <c r="D81" s="180" t="s">
        <v>2536</v>
      </c>
      <c r="E81" s="180" t="s">
        <v>2620</v>
      </c>
      <c r="F81" s="180" t="s">
        <v>2522</v>
      </c>
      <c r="G81" s="180" t="s">
        <v>2522</v>
      </c>
      <c r="H81" s="180" t="s">
        <v>2594</v>
      </c>
      <c r="I81" s="180" t="s">
        <v>1172</v>
      </c>
      <c r="J81" s="224">
        <v>6695147</v>
      </c>
      <c r="K81" s="180" t="s">
        <v>2522</v>
      </c>
      <c r="Q81" s="180"/>
      <c r="AH81" s="195"/>
    </row>
    <row r="82" spans="2:34" x14ac:dyDescent="0.25">
      <c r="B82" s="268"/>
      <c r="C82" s="180" t="s">
        <v>2549</v>
      </c>
      <c r="D82" s="180" t="s">
        <v>2536</v>
      </c>
      <c r="E82" s="180" t="s">
        <v>2604</v>
      </c>
      <c r="F82" s="180" t="s">
        <v>2522</v>
      </c>
      <c r="G82" s="180" t="s">
        <v>2522</v>
      </c>
      <c r="H82" s="180" t="s">
        <v>2594</v>
      </c>
      <c r="I82" s="180" t="s">
        <v>1172</v>
      </c>
      <c r="J82" s="224">
        <v>2768400</v>
      </c>
      <c r="K82" s="180" t="s">
        <v>2522</v>
      </c>
      <c r="Q82" s="180"/>
      <c r="AH82" s="195"/>
    </row>
    <row r="83" spans="2:34" x14ac:dyDescent="0.25">
      <c r="B83" s="268"/>
      <c r="C83" s="180" t="s">
        <v>2549</v>
      </c>
      <c r="D83" s="180" t="s">
        <v>2536</v>
      </c>
      <c r="E83" s="180" t="s">
        <v>2605</v>
      </c>
      <c r="F83" s="180" t="s">
        <v>2522</v>
      </c>
      <c r="G83" s="180" t="s">
        <v>2522</v>
      </c>
      <c r="H83" s="180" t="s">
        <v>2594</v>
      </c>
      <c r="I83" s="180" t="s">
        <v>1172</v>
      </c>
      <c r="J83" s="224">
        <v>1854072</v>
      </c>
      <c r="K83" s="180" t="s">
        <v>2522</v>
      </c>
      <c r="Q83" s="180"/>
      <c r="AH83" s="195"/>
    </row>
    <row r="84" spans="2:34" x14ac:dyDescent="0.25">
      <c r="B84" s="268"/>
      <c r="C84" s="180" t="s">
        <v>2549</v>
      </c>
      <c r="D84" s="180" t="s">
        <v>2536</v>
      </c>
      <c r="E84" s="180" t="s">
        <v>2606</v>
      </c>
      <c r="F84" s="180" t="s">
        <v>2522</v>
      </c>
      <c r="G84" s="180" t="s">
        <v>2522</v>
      </c>
      <c r="H84" s="180" t="s">
        <v>2594</v>
      </c>
      <c r="I84" s="180" t="s">
        <v>1172</v>
      </c>
      <c r="J84" s="224">
        <v>99250</v>
      </c>
      <c r="K84" s="180" t="s">
        <v>2522</v>
      </c>
      <c r="Q84" s="180"/>
      <c r="AH84" s="195"/>
    </row>
    <row r="85" spans="2:34" x14ac:dyDescent="0.25">
      <c r="B85" s="268"/>
      <c r="C85" s="180" t="s">
        <v>2549</v>
      </c>
      <c r="D85" s="180" t="s">
        <v>2536</v>
      </c>
      <c r="E85" s="180" t="s">
        <v>2607</v>
      </c>
      <c r="F85" s="180" t="s">
        <v>2522</v>
      </c>
      <c r="G85" s="180" t="s">
        <v>2522</v>
      </c>
      <c r="H85" s="180" t="s">
        <v>2594</v>
      </c>
      <c r="I85" s="180" t="s">
        <v>1172</v>
      </c>
      <c r="J85" s="224">
        <v>161000000</v>
      </c>
      <c r="K85" s="180" t="s">
        <v>2522</v>
      </c>
      <c r="Q85" s="180"/>
      <c r="AH85" s="195"/>
    </row>
    <row r="86" spans="2:34" x14ac:dyDescent="0.25">
      <c r="B86" s="268"/>
      <c r="C86" s="180" t="s">
        <v>2549</v>
      </c>
      <c r="D86" s="180" t="s">
        <v>2542</v>
      </c>
      <c r="E86" s="180" t="s">
        <v>2619</v>
      </c>
      <c r="F86" s="180" t="s">
        <v>2522</v>
      </c>
      <c r="G86" s="180" t="s">
        <v>2522</v>
      </c>
      <c r="H86" s="180" t="s">
        <v>2594</v>
      </c>
      <c r="I86" s="180" t="s">
        <v>1172</v>
      </c>
      <c r="J86" s="224">
        <v>8114042</v>
      </c>
      <c r="K86" s="180" t="s">
        <v>2522</v>
      </c>
      <c r="Q86" s="180"/>
      <c r="AH86" s="195"/>
    </row>
    <row r="87" spans="2:34" x14ac:dyDescent="0.25">
      <c r="B87" s="268"/>
      <c r="C87" s="180" t="s">
        <v>2551</v>
      </c>
      <c r="D87" s="180" t="s">
        <v>2535</v>
      </c>
      <c r="E87" s="180" t="s">
        <v>2596</v>
      </c>
      <c r="F87" s="180" t="s">
        <v>2522</v>
      </c>
      <c r="G87" s="180" t="s">
        <v>2522</v>
      </c>
      <c r="H87" s="180" t="s">
        <v>2594</v>
      </c>
      <c r="I87" s="180" t="s">
        <v>1172</v>
      </c>
      <c r="J87" s="224">
        <v>350000</v>
      </c>
      <c r="K87" s="180" t="s">
        <v>2522</v>
      </c>
      <c r="Q87" s="180"/>
      <c r="AH87" s="195"/>
    </row>
    <row r="88" spans="2:34" x14ac:dyDescent="0.25">
      <c r="B88" s="268"/>
      <c r="C88" s="180" t="s">
        <v>2551</v>
      </c>
      <c r="D88" s="180" t="s">
        <v>2535</v>
      </c>
      <c r="E88" s="180" t="s">
        <v>2597</v>
      </c>
      <c r="F88" s="180" t="s">
        <v>2522</v>
      </c>
      <c r="G88" s="180" t="s">
        <v>2522</v>
      </c>
      <c r="H88" s="180" t="s">
        <v>2594</v>
      </c>
      <c r="I88" s="180" t="s">
        <v>1172</v>
      </c>
      <c r="J88" s="224">
        <v>1000000</v>
      </c>
      <c r="K88" s="180" t="s">
        <v>2522</v>
      </c>
      <c r="Q88" s="180"/>
      <c r="AH88" s="195"/>
    </row>
    <row r="89" spans="2:34" x14ac:dyDescent="0.25">
      <c r="B89" s="268"/>
      <c r="C89" s="180" t="s">
        <v>2551</v>
      </c>
      <c r="D89" s="180" t="s">
        <v>2535</v>
      </c>
      <c r="E89" s="180" t="s">
        <v>2598</v>
      </c>
      <c r="F89" s="180" t="s">
        <v>2522</v>
      </c>
      <c r="G89" s="180" t="s">
        <v>2522</v>
      </c>
      <c r="H89" s="180" t="s">
        <v>2594</v>
      </c>
      <c r="I89" s="180" t="s">
        <v>1172</v>
      </c>
      <c r="J89" s="224">
        <v>100000</v>
      </c>
      <c r="K89" s="180" t="s">
        <v>2522</v>
      </c>
      <c r="Q89" s="180"/>
      <c r="AH89" s="195"/>
    </row>
    <row r="90" spans="2:34" x14ac:dyDescent="0.25">
      <c r="B90" s="268"/>
      <c r="C90" s="180" t="s">
        <v>2551</v>
      </c>
      <c r="D90" s="180" t="s">
        <v>2536</v>
      </c>
      <c r="E90" s="180" t="s">
        <v>2600</v>
      </c>
      <c r="F90" s="180" t="s">
        <v>2522</v>
      </c>
      <c r="G90" s="180" t="s">
        <v>2522</v>
      </c>
      <c r="H90" s="180" t="s">
        <v>2594</v>
      </c>
      <c r="I90" s="180" t="s">
        <v>1172</v>
      </c>
      <c r="J90" s="224">
        <v>316293519</v>
      </c>
      <c r="K90" s="180" t="s">
        <v>2522</v>
      </c>
      <c r="Q90" s="180"/>
      <c r="AH90" s="195"/>
    </row>
    <row r="91" spans="2:34" x14ac:dyDescent="0.25">
      <c r="B91" s="268"/>
      <c r="C91" s="180" t="s">
        <v>2551</v>
      </c>
      <c r="D91" s="180" t="s">
        <v>2536</v>
      </c>
      <c r="E91" s="180" t="s">
        <v>2601</v>
      </c>
      <c r="F91" s="180" t="s">
        <v>2522</v>
      </c>
      <c r="G91" s="180" t="s">
        <v>2522</v>
      </c>
      <c r="H91" s="180" t="s">
        <v>2594</v>
      </c>
      <c r="I91" s="180" t="s">
        <v>1172</v>
      </c>
      <c r="J91" s="224">
        <v>23887500</v>
      </c>
      <c r="K91" s="180" t="s">
        <v>2522</v>
      </c>
      <c r="Q91" s="180"/>
      <c r="AH91" s="195"/>
    </row>
    <row r="92" spans="2:34" x14ac:dyDescent="0.25">
      <c r="B92" s="268"/>
      <c r="C92" s="180" t="s">
        <v>2551</v>
      </c>
      <c r="D92" s="180" t="s">
        <v>2536</v>
      </c>
      <c r="E92" s="180" t="s">
        <v>2602</v>
      </c>
      <c r="F92" s="180" t="s">
        <v>2522</v>
      </c>
      <c r="G92" s="180" t="s">
        <v>2522</v>
      </c>
      <c r="H92" s="180" t="s">
        <v>2594</v>
      </c>
      <c r="I92" s="180" t="s">
        <v>1172</v>
      </c>
      <c r="J92" s="224">
        <v>5384215</v>
      </c>
      <c r="K92" s="180" t="s">
        <v>2522</v>
      </c>
      <c r="Q92" s="180"/>
      <c r="AH92" s="195"/>
    </row>
    <row r="93" spans="2:34" x14ac:dyDescent="0.25">
      <c r="B93" s="268"/>
      <c r="C93" s="180" t="s">
        <v>2551</v>
      </c>
      <c r="D93" s="180" t="s">
        <v>2536</v>
      </c>
      <c r="E93" s="180" t="s">
        <v>2603</v>
      </c>
      <c r="F93" s="180" t="s">
        <v>2522</v>
      </c>
      <c r="G93" s="180" t="s">
        <v>2522</v>
      </c>
      <c r="H93" s="180" t="s">
        <v>2594</v>
      </c>
      <c r="I93" s="180" t="s">
        <v>1172</v>
      </c>
      <c r="J93" s="224">
        <v>2252532</v>
      </c>
      <c r="K93" s="180" t="s">
        <v>2522</v>
      </c>
      <c r="Q93" s="180"/>
      <c r="AH93" s="195"/>
    </row>
    <row r="94" spans="2:34" x14ac:dyDescent="0.25">
      <c r="B94" s="268"/>
      <c r="C94" s="180" t="s">
        <v>2551</v>
      </c>
      <c r="D94" s="180" t="s">
        <v>2536</v>
      </c>
      <c r="E94" s="180" t="s">
        <v>2604</v>
      </c>
      <c r="F94" s="180" t="s">
        <v>2522</v>
      </c>
      <c r="G94" s="180" t="s">
        <v>2522</v>
      </c>
      <c r="H94" s="180" t="s">
        <v>2594</v>
      </c>
      <c r="I94" s="180" t="s">
        <v>1172</v>
      </c>
      <c r="J94" s="224">
        <v>1903807</v>
      </c>
      <c r="K94" s="180" t="s">
        <v>2522</v>
      </c>
      <c r="Q94" s="180"/>
      <c r="AH94" s="195"/>
    </row>
    <row r="95" spans="2:34" x14ac:dyDescent="0.25">
      <c r="B95" s="268"/>
      <c r="C95" s="180" t="s">
        <v>2551</v>
      </c>
      <c r="D95" s="180" t="s">
        <v>2536</v>
      </c>
      <c r="E95" s="180" t="s">
        <v>2605</v>
      </c>
      <c r="F95" s="180" t="s">
        <v>2522</v>
      </c>
      <c r="G95" s="180" t="s">
        <v>2522</v>
      </c>
      <c r="H95" s="180" t="s">
        <v>2594</v>
      </c>
      <c r="I95" s="180" t="s">
        <v>1172</v>
      </c>
      <c r="J95" s="224">
        <v>2181927</v>
      </c>
      <c r="K95" s="180" t="s">
        <v>2522</v>
      </c>
      <c r="Q95" s="180"/>
      <c r="AH95" s="195"/>
    </row>
    <row r="96" spans="2:34" x14ac:dyDescent="0.25">
      <c r="B96" s="268"/>
      <c r="C96" s="180" t="s">
        <v>2551</v>
      </c>
      <c r="D96" s="180" t="s">
        <v>2536</v>
      </c>
      <c r="E96" s="180" t="s">
        <v>2606</v>
      </c>
      <c r="F96" s="180" t="s">
        <v>2522</v>
      </c>
      <c r="G96" s="180" t="s">
        <v>2522</v>
      </c>
      <c r="H96" s="180" t="s">
        <v>2594</v>
      </c>
      <c r="I96" s="180" t="s">
        <v>1172</v>
      </c>
      <c r="J96" s="224">
        <v>81750</v>
      </c>
      <c r="K96" s="180" t="s">
        <v>2522</v>
      </c>
      <c r="Q96" s="180"/>
      <c r="AH96" s="195"/>
    </row>
    <row r="97" spans="2:34" x14ac:dyDescent="0.25">
      <c r="B97" s="268"/>
      <c r="C97" s="180" t="s">
        <v>2551</v>
      </c>
      <c r="D97" s="180" t="s">
        <v>2536</v>
      </c>
      <c r="E97" s="180" t="s">
        <v>2607</v>
      </c>
      <c r="F97" s="180" t="s">
        <v>2522</v>
      </c>
      <c r="G97" s="180" t="s">
        <v>2522</v>
      </c>
      <c r="H97" s="180" t="s">
        <v>2594</v>
      </c>
      <c r="I97" s="180" t="s">
        <v>1172</v>
      </c>
      <c r="J97" s="224">
        <v>13593905</v>
      </c>
      <c r="K97" s="180" t="s">
        <v>2522</v>
      </c>
      <c r="Q97" s="180"/>
      <c r="AH97" s="195"/>
    </row>
    <row r="98" spans="2:34" x14ac:dyDescent="0.25">
      <c r="B98" s="268"/>
      <c r="C98" s="180" t="s">
        <v>2551</v>
      </c>
      <c r="D98" s="180" t="s">
        <v>2536</v>
      </c>
      <c r="E98" s="180" t="s">
        <v>2608</v>
      </c>
      <c r="F98" s="180" t="s">
        <v>2522</v>
      </c>
      <c r="G98" s="180" t="s">
        <v>2522</v>
      </c>
      <c r="H98" s="180" t="s">
        <v>2594</v>
      </c>
      <c r="I98" s="180" t="s">
        <v>1172</v>
      </c>
      <c r="J98" s="224">
        <v>5805393</v>
      </c>
      <c r="K98" s="180" t="s">
        <v>2522</v>
      </c>
      <c r="Q98" s="180"/>
      <c r="AH98" s="195"/>
    </row>
    <row r="99" spans="2:34" x14ac:dyDescent="0.25">
      <c r="B99" s="268"/>
      <c r="C99" s="180" t="s">
        <v>2551</v>
      </c>
      <c r="D99" s="180" t="s">
        <v>2536</v>
      </c>
      <c r="E99" s="180" t="s">
        <v>2610</v>
      </c>
      <c r="F99" s="180" t="s">
        <v>2522</v>
      </c>
      <c r="G99" s="180" t="s">
        <v>2522</v>
      </c>
      <c r="H99" s="180" t="s">
        <v>2594</v>
      </c>
      <c r="I99" s="180" t="s">
        <v>1172</v>
      </c>
      <c r="J99" s="224">
        <v>300338</v>
      </c>
      <c r="K99" s="180" t="s">
        <v>2522</v>
      </c>
      <c r="Q99" s="180"/>
      <c r="AH99" s="195"/>
    </row>
    <row r="100" spans="2:34" x14ac:dyDescent="0.25">
      <c r="B100" s="268"/>
      <c r="C100" s="180" t="s">
        <v>2551</v>
      </c>
      <c r="D100" s="180" t="s">
        <v>2536</v>
      </c>
      <c r="E100" s="180" t="s">
        <v>2611</v>
      </c>
      <c r="F100" s="180" t="s">
        <v>2522</v>
      </c>
      <c r="G100" s="180" t="s">
        <v>2522</v>
      </c>
      <c r="H100" s="180" t="s">
        <v>2594</v>
      </c>
      <c r="I100" s="180" t="s">
        <v>1172</v>
      </c>
      <c r="J100" s="224">
        <v>541882</v>
      </c>
      <c r="K100" s="180" t="s">
        <v>2522</v>
      </c>
      <c r="Q100" s="180"/>
      <c r="AH100" s="195"/>
    </row>
    <row r="101" spans="2:34" x14ac:dyDescent="0.25">
      <c r="B101" s="268"/>
      <c r="C101" s="180" t="s">
        <v>2551</v>
      </c>
      <c r="D101" s="180" t="s">
        <v>2536</v>
      </c>
      <c r="E101" s="180" t="s">
        <v>2612</v>
      </c>
      <c r="F101" s="180" t="s">
        <v>2522</v>
      </c>
      <c r="G101" s="180" t="s">
        <v>2522</v>
      </c>
      <c r="H101" s="180" t="s">
        <v>2594</v>
      </c>
      <c r="I101" s="180" t="s">
        <v>1172</v>
      </c>
      <c r="J101" s="224">
        <v>55000</v>
      </c>
      <c r="K101" s="180" t="s">
        <v>2522</v>
      </c>
      <c r="Q101" s="180"/>
      <c r="AH101" s="195"/>
    </row>
    <row r="102" spans="2:34" x14ac:dyDescent="0.25">
      <c r="B102" s="268"/>
      <c r="C102" s="180" t="s">
        <v>2551</v>
      </c>
      <c r="D102" s="180" t="s">
        <v>2542</v>
      </c>
      <c r="E102" s="180" t="s">
        <v>2619</v>
      </c>
      <c r="F102" s="180" t="s">
        <v>2522</v>
      </c>
      <c r="G102" s="180" t="s">
        <v>2522</v>
      </c>
      <c r="H102" s="180" t="s">
        <v>2594</v>
      </c>
      <c r="I102" s="180" t="s">
        <v>1172</v>
      </c>
      <c r="J102" s="224">
        <v>13058156</v>
      </c>
      <c r="K102" s="180" t="s">
        <v>2522</v>
      </c>
      <c r="Q102" s="180"/>
      <c r="AH102" s="195"/>
    </row>
    <row r="103" spans="2:34" x14ac:dyDescent="0.25">
      <c r="B103" s="268"/>
      <c r="C103" s="180" t="s">
        <v>2552</v>
      </c>
      <c r="D103" s="180" t="s">
        <v>2535</v>
      </c>
      <c r="E103" s="180" t="s">
        <v>2599</v>
      </c>
      <c r="F103" s="180" t="s">
        <v>2522</v>
      </c>
      <c r="G103" s="180" t="s">
        <v>2522</v>
      </c>
      <c r="H103" s="180" t="s">
        <v>2594</v>
      </c>
      <c r="I103" s="180" t="s">
        <v>1172</v>
      </c>
      <c r="J103" s="224">
        <v>6766630</v>
      </c>
      <c r="K103" s="180" t="s">
        <v>2522</v>
      </c>
      <c r="Q103" s="180"/>
      <c r="AH103" s="195"/>
    </row>
    <row r="104" spans="2:34" x14ac:dyDescent="0.25">
      <c r="B104" s="268"/>
      <c r="C104" s="180" t="s">
        <v>2552</v>
      </c>
      <c r="D104" s="180" t="s">
        <v>2536</v>
      </c>
      <c r="E104" s="180" t="s">
        <v>2620</v>
      </c>
      <c r="F104" s="180" t="s">
        <v>2522</v>
      </c>
      <c r="G104" s="180" t="s">
        <v>2522</v>
      </c>
      <c r="H104" s="180" t="s">
        <v>2594</v>
      </c>
      <c r="I104" s="180" t="s">
        <v>1172</v>
      </c>
      <c r="J104" s="224">
        <v>9884191</v>
      </c>
      <c r="K104" s="180" t="s">
        <v>2522</v>
      </c>
      <c r="Q104" s="180"/>
      <c r="AH104" s="195"/>
    </row>
    <row r="105" spans="2:34" x14ac:dyDescent="0.25">
      <c r="B105" s="268"/>
      <c r="C105" s="180" t="s">
        <v>2552</v>
      </c>
      <c r="D105" s="180" t="s">
        <v>2536</v>
      </c>
      <c r="E105" s="180" t="s">
        <v>2602</v>
      </c>
      <c r="F105" s="180" t="s">
        <v>2522</v>
      </c>
      <c r="G105" s="180" t="s">
        <v>2522</v>
      </c>
      <c r="H105" s="180" t="s">
        <v>2594</v>
      </c>
      <c r="I105" s="180" t="s">
        <v>1172</v>
      </c>
      <c r="J105" s="224">
        <v>5159788</v>
      </c>
      <c r="K105" s="180" t="s">
        <v>2522</v>
      </c>
      <c r="Q105" s="180"/>
      <c r="AH105" s="195"/>
    </row>
    <row r="106" spans="2:34" x14ac:dyDescent="0.25">
      <c r="B106" s="268"/>
      <c r="C106" s="180" t="s">
        <v>2552</v>
      </c>
      <c r="D106" s="180" t="s">
        <v>2536</v>
      </c>
      <c r="E106" s="180" t="s">
        <v>2603</v>
      </c>
      <c r="F106" s="180" t="s">
        <v>2522</v>
      </c>
      <c r="G106" s="180" t="s">
        <v>2522</v>
      </c>
      <c r="H106" s="180" t="s">
        <v>2594</v>
      </c>
      <c r="I106" s="180" t="s">
        <v>1172</v>
      </c>
      <c r="J106" s="224">
        <v>1512500</v>
      </c>
      <c r="K106" s="180" t="s">
        <v>2522</v>
      </c>
      <c r="Q106" s="180"/>
      <c r="AH106" s="195"/>
    </row>
    <row r="107" spans="2:34" x14ac:dyDescent="0.25">
      <c r="B107" s="268"/>
      <c r="C107" s="180" t="s">
        <v>2552</v>
      </c>
      <c r="D107" s="180" t="s">
        <v>2536</v>
      </c>
      <c r="E107" s="180" t="s">
        <v>2604</v>
      </c>
      <c r="F107" s="180" t="s">
        <v>2522</v>
      </c>
      <c r="G107" s="180" t="s">
        <v>2522</v>
      </c>
      <c r="H107" s="180" t="s">
        <v>2594</v>
      </c>
      <c r="I107" s="180" t="s">
        <v>1172</v>
      </c>
      <c r="J107" s="224">
        <v>183036</v>
      </c>
      <c r="K107" s="180" t="s">
        <v>2522</v>
      </c>
      <c r="Q107" s="180"/>
      <c r="AH107" s="195"/>
    </row>
    <row r="108" spans="2:34" x14ac:dyDescent="0.25">
      <c r="B108" s="268"/>
      <c r="C108" s="180" t="s">
        <v>2552</v>
      </c>
      <c r="D108" s="180" t="s">
        <v>2536</v>
      </c>
      <c r="E108" s="180" t="s">
        <v>2605</v>
      </c>
      <c r="F108" s="180" t="s">
        <v>2522</v>
      </c>
      <c r="G108" s="180" t="s">
        <v>2522</v>
      </c>
      <c r="H108" s="180" t="s">
        <v>2594</v>
      </c>
      <c r="I108" s="180" t="s">
        <v>1172</v>
      </c>
      <c r="J108" s="224">
        <v>1000516</v>
      </c>
      <c r="K108" s="180" t="s">
        <v>2522</v>
      </c>
      <c r="Q108" s="180"/>
      <c r="AH108" s="195"/>
    </row>
    <row r="109" spans="2:34" x14ac:dyDescent="0.25">
      <c r="B109" s="268"/>
      <c r="C109" s="180" t="s">
        <v>2552</v>
      </c>
      <c r="D109" s="180" t="s">
        <v>2536</v>
      </c>
      <c r="E109" s="180" t="s">
        <v>2606</v>
      </c>
      <c r="F109" s="180" t="s">
        <v>2522</v>
      </c>
      <c r="G109" s="180" t="s">
        <v>2522</v>
      </c>
      <c r="H109" s="180" t="s">
        <v>2594</v>
      </c>
      <c r="I109" s="180" t="s">
        <v>1172</v>
      </c>
      <c r="J109" s="224">
        <v>53250</v>
      </c>
      <c r="K109" s="180" t="s">
        <v>2522</v>
      </c>
      <c r="Q109" s="180"/>
      <c r="AH109" s="195"/>
    </row>
    <row r="110" spans="2:34" x14ac:dyDescent="0.25">
      <c r="B110" s="268"/>
      <c r="C110" s="180" t="s">
        <v>2552</v>
      </c>
      <c r="D110" s="180" t="s">
        <v>2536</v>
      </c>
      <c r="E110" s="180" t="s">
        <v>2607</v>
      </c>
      <c r="F110" s="180" t="s">
        <v>2522</v>
      </c>
      <c r="G110" s="180" t="s">
        <v>2522</v>
      </c>
      <c r="H110" s="180" t="s">
        <v>2594</v>
      </c>
      <c r="I110" s="180" t="s">
        <v>1172</v>
      </c>
      <c r="J110" s="224">
        <v>220063004</v>
      </c>
      <c r="K110" s="180" t="s">
        <v>2522</v>
      </c>
      <c r="Q110" s="180"/>
      <c r="AH110" s="195"/>
    </row>
    <row r="111" spans="2:34" x14ac:dyDescent="0.25">
      <c r="B111" s="268"/>
      <c r="C111" s="180" t="s">
        <v>2552</v>
      </c>
      <c r="D111" s="180" t="s">
        <v>2536</v>
      </c>
      <c r="E111" s="180" t="s">
        <v>2609</v>
      </c>
      <c r="F111" s="180" t="s">
        <v>2522</v>
      </c>
      <c r="G111" s="180" t="s">
        <v>2522</v>
      </c>
      <c r="H111" s="180" t="s">
        <v>2594</v>
      </c>
      <c r="I111" s="180" t="s">
        <v>1172</v>
      </c>
      <c r="J111" s="224">
        <v>60000</v>
      </c>
      <c r="K111" s="180" t="s">
        <v>2522</v>
      </c>
      <c r="Q111" s="180"/>
      <c r="AH111" s="195"/>
    </row>
    <row r="112" spans="2:34" x14ac:dyDescent="0.25">
      <c r="B112" s="268"/>
      <c r="C112" s="180" t="s">
        <v>2552</v>
      </c>
      <c r="D112" s="180" t="s">
        <v>2536</v>
      </c>
      <c r="E112" s="180" t="s">
        <v>2610</v>
      </c>
      <c r="F112" s="180" t="s">
        <v>2522</v>
      </c>
      <c r="G112" s="180" t="s">
        <v>2522</v>
      </c>
      <c r="H112" s="180" t="s">
        <v>2594</v>
      </c>
      <c r="I112" s="180" t="s">
        <v>1172</v>
      </c>
      <c r="J112" s="224">
        <v>224800</v>
      </c>
      <c r="K112" s="180" t="s">
        <v>2522</v>
      </c>
      <c r="Q112" s="180"/>
      <c r="AH112" s="195"/>
    </row>
    <row r="113" spans="2:34" x14ac:dyDescent="0.25">
      <c r="B113" s="268"/>
      <c r="C113" s="180" t="s">
        <v>2552</v>
      </c>
      <c r="D113" s="180" t="s">
        <v>2536</v>
      </c>
      <c r="E113" s="180" t="s">
        <v>2611</v>
      </c>
      <c r="F113" s="180" t="s">
        <v>2522</v>
      </c>
      <c r="G113" s="180" t="s">
        <v>2522</v>
      </c>
      <c r="H113" s="180" t="s">
        <v>2594</v>
      </c>
      <c r="I113" s="180" t="s">
        <v>1172</v>
      </c>
      <c r="J113" s="224">
        <v>270487</v>
      </c>
      <c r="K113" s="180" t="s">
        <v>2522</v>
      </c>
      <c r="Q113" s="180"/>
      <c r="AH113" s="195"/>
    </row>
    <row r="114" spans="2:34" x14ac:dyDescent="0.25">
      <c r="B114" s="268"/>
      <c r="C114" s="180" t="s">
        <v>2552</v>
      </c>
      <c r="D114" s="180" t="s">
        <v>2536</v>
      </c>
      <c r="E114" s="180" t="s">
        <v>2612</v>
      </c>
      <c r="F114" s="180" t="s">
        <v>2522</v>
      </c>
      <c r="G114" s="180" t="s">
        <v>2522</v>
      </c>
      <c r="H114" s="180" t="s">
        <v>2594</v>
      </c>
      <c r="I114" s="180" t="s">
        <v>1172</v>
      </c>
      <c r="J114" s="224">
        <v>772740</v>
      </c>
      <c r="K114" s="180" t="s">
        <v>2522</v>
      </c>
      <c r="Q114" s="180"/>
      <c r="AH114" s="195"/>
    </row>
    <row r="115" spans="2:34" x14ac:dyDescent="0.25">
      <c r="B115" s="268"/>
      <c r="C115" s="180" t="s">
        <v>2552</v>
      </c>
      <c r="D115" s="180" t="s">
        <v>2542</v>
      </c>
      <c r="E115" s="180" t="s">
        <v>2619</v>
      </c>
      <c r="F115" s="180" t="s">
        <v>2522</v>
      </c>
      <c r="G115" s="180" t="s">
        <v>2522</v>
      </c>
      <c r="H115" s="180" t="s">
        <v>2594</v>
      </c>
      <c r="I115" s="180" t="s">
        <v>1172</v>
      </c>
      <c r="J115" s="224">
        <v>3537125</v>
      </c>
      <c r="K115" s="180" t="s">
        <v>2522</v>
      </c>
      <c r="Q115" s="180"/>
      <c r="AH115" s="195"/>
    </row>
    <row r="116" spans="2:34" x14ac:dyDescent="0.25">
      <c r="B116" s="268"/>
      <c r="C116" s="180" t="s">
        <v>2553</v>
      </c>
      <c r="D116" s="180" t="s">
        <v>2536</v>
      </c>
      <c r="E116" s="180" t="s">
        <v>2600</v>
      </c>
      <c r="F116" s="180" t="s">
        <v>2522</v>
      </c>
      <c r="G116" s="180" t="s">
        <v>2522</v>
      </c>
      <c r="H116" s="180" t="s">
        <v>2594</v>
      </c>
      <c r="I116" s="180" t="s">
        <v>1172</v>
      </c>
      <c r="J116" s="224">
        <v>1990345</v>
      </c>
      <c r="K116" s="180" t="s">
        <v>2522</v>
      </c>
      <c r="Q116" s="180"/>
      <c r="AH116" s="195"/>
    </row>
    <row r="117" spans="2:34" x14ac:dyDescent="0.25">
      <c r="B117" s="268"/>
      <c r="C117" s="180" t="s">
        <v>2553</v>
      </c>
      <c r="D117" s="180" t="s">
        <v>2536</v>
      </c>
      <c r="E117" s="180" t="s">
        <v>2620</v>
      </c>
      <c r="F117" s="180" t="s">
        <v>2522</v>
      </c>
      <c r="G117" s="180" t="s">
        <v>2522</v>
      </c>
      <c r="H117" s="180" t="s">
        <v>2594</v>
      </c>
      <c r="I117" s="180" t="s">
        <v>1172</v>
      </c>
      <c r="J117" s="224">
        <v>12556787</v>
      </c>
      <c r="K117" s="180" t="s">
        <v>2522</v>
      </c>
      <c r="Q117" s="180"/>
      <c r="AH117" s="195"/>
    </row>
    <row r="118" spans="2:34" x14ac:dyDescent="0.25">
      <c r="B118" s="268"/>
      <c r="C118" s="180" t="s">
        <v>2553</v>
      </c>
      <c r="D118" s="180" t="s">
        <v>2536</v>
      </c>
      <c r="E118" s="180" t="s">
        <v>2602</v>
      </c>
      <c r="F118" s="180" t="s">
        <v>2522</v>
      </c>
      <c r="G118" s="180" t="s">
        <v>2522</v>
      </c>
      <c r="H118" s="180" t="s">
        <v>2594</v>
      </c>
      <c r="I118" s="180" t="s">
        <v>1172</v>
      </c>
      <c r="J118" s="224">
        <v>13206896</v>
      </c>
      <c r="K118" s="180" t="s">
        <v>2522</v>
      </c>
      <c r="Q118" s="180"/>
      <c r="AH118" s="195"/>
    </row>
    <row r="119" spans="2:34" x14ac:dyDescent="0.25">
      <c r="B119" s="268"/>
      <c r="C119" s="180" t="s">
        <v>2553</v>
      </c>
      <c r="D119" s="180" t="s">
        <v>2536</v>
      </c>
      <c r="E119" s="180" t="s">
        <v>2603</v>
      </c>
      <c r="F119" s="180" t="s">
        <v>2522</v>
      </c>
      <c r="G119" s="180" t="s">
        <v>2522</v>
      </c>
      <c r="H119" s="180" t="s">
        <v>2594</v>
      </c>
      <c r="I119" s="180" t="s">
        <v>1172</v>
      </c>
      <c r="J119" s="224">
        <v>96092</v>
      </c>
      <c r="K119" s="180" t="s">
        <v>2522</v>
      </c>
      <c r="Q119" s="180"/>
      <c r="AH119" s="195"/>
    </row>
    <row r="120" spans="2:34" x14ac:dyDescent="0.25">
      <c r="B120" s="268"/>
      <c r="C120" s="180" t="s">
        <v>2553</v>
      </c>
      <c r="D120" s="180" t="s">
        <v>2536</v>
      </c>
      <c r="E120" s="180" t="s">
        <v>2604</v>
      </c>
      <c r="F120" s="180" t="s">
        <v>2522</v>
      </c>
      <c r="G120" s="180" t="s">
        <v>2522</v>
      </c>
      <c r="H120" s="180" t="s">
        <v>2594</v>
      </c>
      <c r="I120" s="180" t="s">
        <v>1172</v>
      </c>
      <c r="J120" s="224">
        <v>1337724</v>
      </c>
      <c r="K120" s="180" t="s">
        <v>2522</v>
      </c>
      <c r="Q120" s="180"/>
      <c r="AH120" s="195"/>
    </row>
    <row r="121" spans="2:34" x14ac:dyDescent="0.25">
      <c r="B121" s="268"/>
      <c r="C121" s="180" t="s">
        <v>2553</v>
      </c>
      <c r="D121" s="180" t="s">
        <v>2536</v>
      </c>
      <c r="E121" s="180" t="s">
        <v>2605</v>
      </c>
      <c r="F121" s="180" t="s">
        <v>2522</v>
      </c>
      <c r="G121" s="180" t="s">
        <v>2522</v>
      </c>
      <c r="H121" s="180" t="s">
        <v>2594</v>
      </c>
      <c r="I121" s="180" t="s">
        <v>1172</v>
      </c>
      <c r="J121" s="224">
        <v>5065006</v>
      </c>
      <c r="K121" s="180" t="s">
        <v>2522</v>
      </c>
      <c r="Q121" s="180"/>
      <c r="AH121" s="195"/>
    </row>
    <row r="122" spans="2:34" x14ac:dyDescent="0.25">
      <c r="B122" s="268"/>
      <c r="C122" s="180" t="s">
        <v>2553</v>
      </c>
      <c r="D122" s="180" t="s">
        <v>2536</v>
      </c>
      <c r="E122" s="180" t="s">
        <v>2606</v>
      </c>
      <c r="F122" s="180" t="s">
        <v>2522</v>
      </c>
      <c r="G122" s="180" t="s">
        <v>2522</v>
      </c>
      <c r="H122" s="180" t="s">
        <v>2594</v>
      </c>
      <c r="I122" s="180" t="s">
        <v>1172</v>
      </c>
      <c r="J122" s="224">
        <v>337875</v>
      </c>
      <c r="K122" s="180" t="s">
        <v>2522</v>
      </c>
      <c r="Q122" s="180"/>
      <c r="AH122" s="195"/>
    </row>
    <row r="123" spans="2:34" x14ac:dyDescent="0.25">
      <c r="B123" s="268"/>
      <c r="C123" s="180" t="s">
        <v>2553</v>
      </c>
      <c r="D123" s="180" t="s">
        <v>2536</v>
      </c>
      <c r="E123" s="180" t="s">
        <v>2607</v>
      </c>
      <c r="F123" s="180" t="s">
        <v>2522</v>
      </c>
      <c r="G123" s="180" t="s">
        <v>2522</v>
      </c>
      <c r="H123" s="180" t="s">
        <v>2594</v>
      </c>
      <c r="I123" s="180" t="s">
        <v>1172</v>
      </c>
      <c r="J123" s="224">
        <v>21755485</v>
      </c>
      <c r="K123" s="180" t="s">
        <v>2522</v>
      </c>
      <c r="Q123" s="180"/>
      <c r="AH123" s="195"/>
    </row>
    <row r="124" spans="2:34" x14ac:dyDescent="0.25">
      <c r="B124" s="268"/>
      <c r="C124" s="180" t="s">
        <v>2553</v>
      </c>
      <c r="D124" s="180" t="s">
        <v>2536</v>
      </c>
      <c r="E124" s="180" t="s">
        <v>2608</v>
      </c>
      <c r="F124" s="180" t="s">
        <v>2522</v>
      </c>
      <c r="G124" s="180" t="s">
        <v>2522</v>
      </c>
      <c r="H124" s="180" t="s">
        <v>2594</v>
      </c>
      <c r="I124" s="180" t="s">
        <v>1172</v>
      </c>
      <c r="J124" s="224">
        <v>580274</v>
      </c>
      <c r="K124" s="180" t="s">
        <v>2522</v>
      </c>
      <c r="Q124" s="180"/>
      <c r="AH124" s="195"/>
    </row>
    <row r="125" spans="2:34" x14ac:dyDescent="0.25">
      <c r="B125" s="268"/>
      <c r="C125" s="180" t="s">
        <v>2553</v>
      </c>
      <c r="D125" s="180" t="s">
        <v>2536</v>
      </c>
      <c r="E125" s="180" t="s">
        <v>2609</v>
      </c>
      <c r="F125" s="180" t="s">
        <v>2522</v>
      </c>
      <c r="G125" s="180" t="s">
        <v>2522</v>
      </c>
      <c r="H125" s="180" t="s">
        <v>2594</v>
      </c>
      <c r="I125" s="180" t="s">
        <v>1172</v>
      </c>
      <c r="J125" s="224">
        <v>531869</v>
      </c>
      <c r="K125" s="180" t="s">
        <v>2522</v>
      </c>
      <c r="Q125" s="180"/>
      <c r="AH125" s="195"/>
    </row>
    <row r="126" spans="2:34" x14ac:dyDescent="0.25">
      <c r="B126" s="268"/>
      <c r="C126" s="180" t="s">
        <v>2553</v>
      </c>
      <c r="D126" s="180" t="s">
        <v>2536</v>
      </c>
      <c r="E126" s="180" t="s">
        <v>2610</v>
      </c>
      <c r="F126" s="180" t="s">
        <v>2522</v>
      </c>
      <c r="G126" s="180" t="s">
        <v>2522</v>
      </c>
      <c r="H126" s="180" t="s">
        <v>2594</v>
      </c>
      <c r="I126" s="180" t="s">
        <v>1172</v>
      </c>
      <c r="J126" s="224">
        <v>12812</v>
      </c>
      <c r="K126" s="180" t="s">
        <v>2522</v>
      </c>
      <c r="Q126" s="180"/>
      <c r="AH126" s="195"/>
    </row>
    <row r="127" spans="2:34" x14ac:dyDescent="0.25">
      <c r="B127" s="268"/>
      <c r="C127" s="180" t="s">
        <v>2553</v>
      </c>
      <c r="D127" s="180" t="s">
        <v>2536</v>
      </c>
      <c r="E127" s="180" t="s">
        <v>2611</v>
      </c>
      <c r="F127" s="180" t="s">
        <v>2522</v>
      </c>
      <c r="G127" s="180" t="s">
        <v>2522</v>
      </c>
      <c r="H127" s="180" t="s">
        <v>2594</v>
      </c>
      <c r="I127" s="180" t="s">
        <v>1172</v>
      </c>
      <c r="J127" s="224">
        <v>46933</v>
      </c>
      <c r="K127" s="180" t="s">
        <v>2522</v>
      </c>
      <c r="Q127" s="180"/>
      <c r="AH127" s="195"/>
    </row>
    <row r="128" spans="2:34" x14ac:dyDescent="0.25">
      <c r="B128" s="268"/>
      <c r="C128" s="180" t="s">
        <v>2553</v>
      </c>
      <c r="D128" s="180" t="s">
        <v>2536</v>
      </c>
      <c r="E128" s="180" t="s">
        <v>2612</v>
      </c>
      <c r="F128" s="180" t="s">
        <v>2522</v>
      </c>
      <c r="G128" s="180" t="s">
        <v>2522</v>
      </c>
      <c r="H128" s="180" t="s">
        <v>2594</v>
      </c>
      <c r="I128" s="180" t="s">
        <v>1172</v>
      </c>
      <c r="J128" s="224">
        <v>3100000</v>
      </c>
      <c r="K128" s="180" t="s">
        <v>2522</v>
      </c>
      <c r="Q128" s="180"/>
      <c r="AH128" s="195"/>
    </row>
    <row r="129" spans="2:34" x14ac:dyDescent="0.25">
      <c r="B129" s="268"/>
      <c r="C129" s="180" t="s">
        <v>2553</v>
      </c>
      <c r="D129" s="180" t="s">
        <v>2536</v>
      </c>
      <c r="E129" s="180" t="s">
        <v>2613</v>
      </c>
      <c r="F129" s="180" t="s">
        <v>2522</v>
      </c>
      <c r="G129" s="180" t="s">
        <v>2522</v>
      </c>
      <c r="H129" s="180" t="s">
        <v>2594</v>
      </c>
      <c r="I129" s="180" t="s">
        <v>1172</v>
      </c>
      <c r="J129" s="224">
        <v>1200000</v>
      </c>
      <c r="K129" s="180" t="s">
        <v>2522</v>
      </c>
      <c r="Q129" s="180"/>
      <c r="AH129" s="195"/>
    </row>
    <row r="130" spans="2:34" x14ac:dyDescent="0.25">
      <c r="B130" s="268"/>
      <c r="C130" s="180" t="s">
        <v>2553</v>
      </c>
      <c r="D130" s="180" t="s">
        <v>2542</v>
      </c>
      <c r="E130" s="180" t="s">
        <v>2619</v>
      </c>
      <c r="F130" s="180" t="s">
        <v>2522</v>
      </c>
      <c r="G130" s="180" t="s">
        <v>2522</v>
      </c>
      <c r="H130" s="180" t="s">
        <v>2594</v>
      </c>
      <c r="I130" s="180" t="s">
        <v>1172</v>
      </c>
      <c r="J130" s="224">
        <v>1815142</v>
      </c>
      <c r="K130" s="180" t="s">
        <v>2522</v>
      </c>
      <c r="Q130" s="180"/>
      <c r="AH130" s="195"/>
    </row>
    <row r="131" spans="2:34" x14ac:dyDescent="0.25">
      <c r="B131" s="268"/>
      <c r="C131" s="180" t="s">
        <v>2554</v>
      </c>
      <c r="D131" s="180" t="s">
        <v>2535</v>
      </c>
      <c r="E131" s="180" t="s">
        <v>2596</v>
      </c>
      <c r="F131" s="180" t="s">
        <v>2522</v>
      </c>
      <c r="G131" s="180" t="s">
        <v>2522</v>
      </c>
      <c r="H131" s="180" t="s">
        <v>2594</v>
      </c>
      <c r="I131" s="180" t="s">
        <v>1172</v>
      </c>
      <c r="J131" s="224">
        <v>350000</v>
      </c>
      <c r="K131" s="180" t="s">
        <v>2522</v>
      </c>
      <c r="Q131" s="180"/>
      <c r="AH131" s="195"/>
    </row>
    <row r="132" spans="2:34" x14ac:dyDescent="0.25">
      <c r="B132" s="268"/>
      <c r="C132" s="180" t="s">
        <v>2554</v>
      </c>
      <c r="D132" s="180" t="s">
        <v>2535</v>
      </c>
      <c r="E132" s="180" t="s">
        <v>2597</v>
      </c>
      <c r="F132" s="180" t="s">
        <v>2522</v>
      </c>
      <c r="G132" s="180" t="s">
        <v>2522</v>
      </c>
      <c r="H132" s="180" t="s">
        <v>2594</v>
      </c>
      <c r="I132" s="180" t="s">
        <v>1172</v>
      </c>
      <c r="J132" s="224">
        <v>1000000</v>
      </c>
      <c r="K132" s="180" t="s">
        <v>2522</v>
      </c>
      <c r="Q132" s="180"/>
      <c r="AH132" s="195"/>
    </row>
    <row r="133" spans="2:34" x14ac:dyDescent="0.25">
      <c r="B133" s="268"/>
      <c r="C133" s="180" t="s">
        <v>2554</v>
      </c>
      <c r="D133" s="180" t="s">
        <v>2535</v>
      </c>
      <c r="E133" s="180" t="s">
        <v>2598</v>
      </c>
      <c r="F133" s="180" t="s">
        <v>2522</v>
      </c>
      <c r="G133" s="180" t="s">
        <v>2522</v>
      </c>
      <c r="H133" s="180" t="s">
        <v>2594</v>
      </c>
      <c r="I133" s="180" t="s">
        <v>1172</v>
      </c>
      <c r="J133" s="224">
        <v>300000</v>
      </c>
      <c r="K133" s="180" t="s">
        <v>2522</v>
      </c>
      <c r="Q133" s="180"/>
      <c r="AH133" s="195"/>
    </row>
    <row r="134" spans="2:34" x14ac:dyDescent="0.25">
      <c r="B134" s="268"/>
      <c r="C134" s="180" t="s">
        <v>2554</v>
      </c>
      <c r="D134" s="180" t="s">
        <v>2535</v>
      </c>
      <c r="E134" s="180" t="s">
        <v>2599</v>
      </c>
      <c r="F134" s="180" t="s">
        <v>2522</v>
      </c>
      <c r="G134" s="180" t="s">
        <v>2522</v>
      </c>
      <c r="H134" s="180" t="s">
        <v>2594</v>
      </c>
      <c r="I134" s="180" t="s">
        <v>1172</v>
      </c>
      <c r="J134" s="224">
        <v>3000000</v>
      </c>
      <c r="K134" s="180" t="s">
        <v>2522</v>
      </c>
      <c r="Q134" s="180"/>
      <c r="AH134" s="195"/>
    </row>
    <row r="135" spans="2:34" x14ac:dyDescent="0.25">
      <c r="B135" s="268"/>
      <c r="C135" s="180" t="s">
        <v>2554</v>
      </c>
      <c r="D135" s="180" t="s">
        <v>2536</v>
      </c>
      <c r="E135" s="180" t="s">
        <v>2620</v>
      </c>
      <c r="F135" s="180" t="s">
        <v>2522</v>
      </c>
      <c r="G135" s="180" t="s">
        <v>2522</v>
      </c>
      <c r="H135" s="180" t="s">
        <v>2594</v>
      </c>
      <c r="I135" s="180" t="s">
        <v>1172</v>
      </c>
      <c r="J135" s="224">
        <v>50000</v>
      </c>
      <c r="K135" s="180" t="s">
        <v>2522</v>
      </c>
      <c r="Q135" s="180"/>
      <c r="AH135" s="195"/>
    </row>
    <row r="136" spans="2:34" x14ac:dyDescent="0.25">
      <c r="B136" s="268"/>
      <c r="C136" s="180" t="s">
        <v>2554</v>
      </c>
      <c r="D136" s="180" t="s">
        <v>2536</v>
      </c>
      <c r="E136" s="180" t="s">
        <v>2603</v>
      </c>
      <c r="F136" s="180" t="s">
        <v>2522</v>
      </c>
      <c r="G136" s="180" t="s">
        <v>2522</v>
      </c>
      <c r="H136" s="180" t="s">
        <v>2594</v>
      </c>
      <c r="I136" s="180" t="s">
        <v>1172</v>
      </c>
      <c r="J136" s="224">
        <v>15000</v>
      </c>
      <c r="K136" s="180" t="s">
        <v>2522</v>
      </c>
      <c r="Q136" s="180"/>
      <c r="AH136" s="195"/>
    </row>
    <row r="137" spans="2:34" x14ac:dyDescent="0.25">
      <c r="B137" s="268"/>
      <c r="C137" s="180" t="s">
        <v>2554</v>
      </c>
      <c r="D137" s="180" t="s">
        <v>2536</v>
      </c>
      <c r="E137" s="180" t="s">
        <v>2605</v>
      </c>
      <c r="F137" s="180" t="s">
        <v>2522</v>
      </c>
      <c r="G137" s="180" t="s">
        <v>2522</v>
      </c>
      <c r="H137" s="180" t="s">
        <v>2594</v>
      </c>
      <c r="I137" s="180" t="s">
        <v>1172</v>
      </c>
      <c r="J137" s="224">
        <v>54000</v>
      </c>
      <c r="K137" s="180" t="s">
        <v>2522</v>
      </c>
      <c r="Q137" s="180"/>
      <c r="AH137" s="195"/>
    </row>
    <row r="138" spans="2:34" x14ac:dyDescent="0.25">
      <c r="B138" s="268"/>
      <c r="C138" s="180" t="s">
        <v>2554</v>
      </c>
      <c r="D138" s="180" t="s">
        <v>2536</v>
      </c>
      <c r="E138" s="180" t="s">
        <v>2606</v>
      </c>
      <c r="F138" s="180" t="s">
        <v>2522</v>
      </c>
      <c r="G138" s="180" t="s">
        <v>2522</v>
      </c>
      <c r="H138" s="180" t="s">
        <v>2594</v>
      </c>
      <c r="I138" s="180" t="s">
        <v>1172</v>
      </c>
      <c r="J138" s="224">
        <v>6000</v>
      </c>
      <c r="K138" s="180" t="s">
        <v>2522</v>
      </c>
      <c r="Q138" s="180"/>
      <c r="AH138" s="195"/>
    </row>
    <row r="139" spans="2:34" x14ac:dyDescent="0.25">
      <c r="B139" s="268"/>
      <c r="C139" s="180" t="s">
        <v>2554</v>
      </c>
      <c r="D139" s="180" t="s">
        <v>2536</v>
      </c>
      <c r="E139" s="180" t="s">
        <v>2607</v>
      </c>
      <c r="F139" s="180" t="s">
        <v>2522</v>
      </c>
      <c r="G139" s="180" t="s">
        <v>2522</v>
      </c>
      <c r="H139" s="180" t="s">
        <v>2594</v>
      </c>
      <c r="I139" s="180" t="s">
        <v>1172</v>
      </c>
      <c r="J139" s="224">
        <v>15000000</v>
      </c>
      <c r="K139" s="180" t="s">
        <v>2522</v>
      </c>
      <c r="Q139" s="180"/>
      <c r="AH139" s="195"/>
    </row>
    <row r="140" spans="2:34" x14ac:dyDescent="0.25">
      <c r="B140" s="268"/>
      <c r="C140" s="180" t="s">
        <v>2554</v>
      </c>
      <c r="D140" s="180" t="s">
        <v>2536</v>
      </c>
      <c r="E140" s="180" t="s">
        <v>2610</v>
      </c>
      <c r="F140" s="180" t="s">
        <v>2522</v>
      </c>
      <c r="G140" s="180" t="s">
        <v>2522</v>
      </c>
      <c r="H140" s="180" t="s">
        <v>2594</v>
      </c>
      <c r="I140" s="180" t="s">
        <v>1172</v>
      </c>
      <c r="J140" s="224">
        <v>2000</v>
      </c>
      <c r="K140" s="180" t="s">
        <v>2522</v>
      </c>
      <c r="Q140" s="180"/>
      <c r="AH140" s="195"/>
    </row>
    <row r="141" spans="2:34" x14ac:dyDescent="0.25">
      <c r="B141" s="268"/>
      <c r="C141" s="180" t="s">
        <v>2555</v>
      </c>
      <c r="D141" s="180" t="s">
        <v>2535</v>
      </c>
      <c r="E141" s="180" t="s">
        <v>2596</v>
      </c>
      <c r="F141" s="180" t="s">
        <v>2522</v>
      </c>
      <c r="G141" s="180" t="s">
        <v>2522</v>
      </c>
      <c r="H141" s="180" t="s">
        <v>2594</v>
      </c>
      <c r="I141" s="180" t="s">
        <v>1172</v>
      </c>
      <c r="J141" s="224">
        <v>350000</v>
      </c>
      <c r="K141" s="180" t="s">
        <v>2522</v>
      </c>
      <c r="Q141" s="180"/>
      <c r="AH141" s="195"/>
    </row>
    <row r="142" spans="2:34" x14ac:dyDescent="0.25">
      <c r="B142" s="268"/>
      <c r="C142" s="180" t="s">
        <v>2555</v>
      </c>
      <c r="D142" s="180" t="s">
        <v>2535</v>
      </c>
      <c r="E142" s="180" t="s">
        <v>2597</v>
      </c>
      <c r="F142" s="180" t="s">
        <v>2522</v>
      </c>
      <c r="G142" s="180" t="s">
        <v>2522</v>
      </c>
      <c r="H142" s="180" t="s">
        <v>2594</v>
      </c>
      <c r="I142" s="180" t="s">
        <v>1172</v>
      </c>
      <c r="J142" s="224">
        <v>1000000</v>
      </c>
      <c r="K142" s="180" t="s">
        <v>2522</v>
      </c>
      <c r="Q142" s="180"/>
      <c r="AH142" s="195"/>
    </row>
    <row r="143" spans="2:34" x14ac:dyDescent="0.25">
      <c r="B143" s="268"/>
      <c r="C143" s="180" t="s">
        <v>2555</v>
      </c>
      <c r="D143" s="180" t="s">
        <v>2535</v>
      </c>
      <c r="E143" s="180" t="s">
        <v>2598</v>
      </c>
      <c r="F143" s="180" t="s">
        <v>2522</v>
      </c>
      <c r="G143" s="180" t="s">
        <v>2522</v>
      </c>
      <c r="H143" s="180" t="s">
        <v>2594</v>
      </c>
      <c r="I143" s="180" t="s">
        <v>1172</v>
      </c>
      <c r="J143" s="224">
        <v>200000</v>
      </c>
      <c r="K143" s="180" t="s">
        <v>2522</v>
      </c>
      <c r="Q143" s="180"/>
      <c r="AH143" s="195"/>
    </row>
    <row r="144" spans="2:34" x14ac:dyDescent="0.25">
      <c r="B144" s="268"/>
      <c r="C144" s="180" t="s">
        <v>2555</v>
      </c>
      <c r="D144" s="180" t="s">
        <v>2536</v>
      </c>
      <c r="E144" s="180" t="s">
        <v>2620</v>
      </c>
      <c r="F144" s="180" t="s">
        <v>2522</v>
      </c>
      <c r="G144" s="180" t="s">
        <v>2522</v>
      </c>
      <c r="H144" s="180" t="s">
        <v>2594</v>
      </c>
      <c r="I144" s="180" t="s">
        <v>1172</v>
      </c>
      <c r="J144" s="224">
        <v>50000</v>
      </c>
      <c r="K144" s="180" t="s">
        <v>2522</v>
      </c>
      <c r="Q144" s="180"/>
      <c r="AH144" s="195"/>
    </row>
    <row r="145" spans="2:34" x14ac:dyDescent="0.25">
      <c r="B145" s="268"/>
      <c r="C145" s="180" t="s">
        <v>2555</v>
      </c>
      <c r="D145" s="180" t="s">
        <v>2536</v>
      </c>
      <c r="E145" s="180" t="s">
        <v>2602</v>
      </c>
      <c r="F145" s="180" t="s">
        <v>2522</v>
      </c>
      <c r="G145" s="180" t="s">
        <v>2522</v>
      </c>
      <c r="H145" s="180" t="s">
        <v>2594</v>
      </c>
      <c r="I145" s="180" t="s">
        <v>1172</v>
      </c>
      <c r="J145" s="224">
        <v>126773</v>
      </c>
      <c r="K145" s="180" t="s">
        <v>2522</v>
      </c>
      <c r="Q145" s="180"/>
      <c r="AH145" s="195"/>
    </row>
    <row r="146" spans="2:34" x14ac:dyDescent="0.25">
      <c r="B146" s="268"/>
      <c r="C146" s="180" t="s">
        <v>2555</v>
      </c>
      <c r="D146" s="180" t="s">
        <v>2536</v>
      </c>
      <c r="E146" s="180" t="s">
        <v>2605</v>
      </c>
      <c r="F146" s="180" t="s">
        <v>2522</v>
      </c>
      <c r="G146" s="180" t="s">
        <v>2522</v>
      </c>
      <c r="H146" s="180" t="s">
        <v>2594</v>
      </c>
      <c r="I146" s="180" t="s">
        <v>1172</v>
      </c>
      <c r="J146" s="224">
        <v>20438</v>
      </c>
      <c r="K146" s="180" t="s">
        <v>2522</v>
      </c>
      <c r="Q146" s="180"/>
      <c r="AH146" s="195"/>
    </row>
    <row r="147" spans="2:34" x14ac:dyDescent="0.25">
      <c r="B147" s="268"/>
      <c r="C147" s="180" t="s">
        <v>2555</v>
      </c>
      <c r="D147" s="180" t="s">
        <v>2536</v>
      </c>
      <c r="E147" s="180" t="s">
        <v>2606</v>
      </c>
      <c r="F147" s="180" t="s">
        <v>2522</v>
      </c>
      <c r="G147" s="180" t="s">
        <v>2522</v>
      </c>
      <c r="H147" s="180" t="s">
        <v>2594</v>
      </c>
      <c r="I147" s="180" t="s">
        <v>1172</v>
      </c>
      <c r="J147" s="224">
        <v>3000</v>
      </c>
      <c r="K147" s="180" t="s">
        <v>2522</v>
      </c>
      <c r="Q147" s="180"/>
      <c r="AH147" s="195"/>
    </row>
    <row r="148" spans="2:34" x14ac:dyDescent="0.25">
      <c r="B148" s="268"/>
      <c r="C148" s="180" t="s">
        <v>2555</v>
      </c>
      <c r="D148" s="180" t="s">
        <v>2536</v>
      </c>
      <c r="E148" s="180" t="s">
        <v>2607</v>
      </c>
      <c r="F148" s="180" t="s">
        <v>2522</v>
      </c>
      <c r="G148" s="180" t="s">
        <v>2522</v>
      </c>
      <c r="H148" s="180" t="s">
        <v>2594</v>
      </c>
      <c r="I148" s="180" t="s">
        <v>1172</v>
      </c>
      <c r="J148" s="224">
        <v>12283042</v>
      </c>
      <c r="K148" s="180" t="s">
        <v>2522</v>
      </c>
      <c r="Q148" s="180"/>
      <c r="AH148" s="195"/>
    </row>
    <row r="149" spans="2:34" x14ac:dyDescent="0.25">
      <c r="B149" s="268"/>
      <c r="C149" s="180" t="s">
        <v>2555</v>
      </c>
      <c r="D149" s="180" t="s">
        <v>2536</v>
      </c>
      <c r="E149" s="180" t="s">
        <v>2609</v>
      </c>
      <c r="F149" s="180" t="s">
        <v>2522</v>
      </c>
      <c r="G149" s="180" t="s">
        <v>2522</v>
      </c>
      <c r="H149" s="180" t="s">
        <v>2594</v>
      </c>
      <c r="I149" s="180" t="s">
        <v>1172</v>
      </c>
      <c r="J149" s="224">
        <v>15000</v>
      </c>
      <c r="K149" s="180" t="s">
        <v>2522</v>
      </c>
      <c r="Q149" s="180"/>
      <c r="AH149" s="195"/>
    </row>
    <row r="150" spans="2:34" x14ac:dyDescent="0.25">
      <c r="B150" s="268"/>
      <c r="C150" s="180" t="s">
        <v>2555</v>
      </c>
      <c r="D150" s="180" t="s">
        <v>2536</v>
      </c>
      <c r="E150" s="180" t="s">
        <v>2610</v>
      </c>
      <c r="F150" s="180" t="s">
        <v>2522</v>
      </c>
      <c r="G150" s="180" t="s">
        <v>2522</v>
      </c>
      <c r="H150" s="180" t="s">
        <v>2594</v>
      </c>
      <c r="I150" s="180" t="s">
        <v>1172</v>
      </c>
      <c r="J150" s="224">
        <v>1200</v>
      </c>
      <c r="K150" s="180" t="s">
        <v>2522</v>
      </c>
      <c r="Q150" s="180"/>
      <c r="AH150" s="195"/>
    </row>
    <row r="151" spans="2:34" x14ac:dyDescent="0.25">
      <c r="B151" s="268"/>
      <c r="C151" s="180" t="s">
        <v>2555</v>
      </c>
      <c r="D151" s="180" t="s">
        <v>2536</v>
      </c>
      <c r="E151" s="180" t="s">
        <v>2612</v>
      </c>
      <c r="F151" s="180" t="s">
        <v>2522</v>
      </c>
      <c r="G151" s="180" t="s">
        <v>2522</v>
      </c>
      <c r="H151" s="180" t="s">
        <v>2594</v>
      </c>
      <c r="I151" s="180" t="s">
        <v>1172</v>
      </c>
      <c r="J151" s="224">
        <v>2400</v>
      </c>
      <c r="K151" s="180" t="s">
        <v>2522</v>
      </c>
      <c r="Q151" s="180"/>
      <c r="AH151" s="195"/>
    </row>
    <row r="152" spans="2:34" x14ac:dyDescent="0.25">
      <c r="B152" s="268"/>
      <c r="C152" s="180" t="s">
        <v>2556</v>
      </c>
      <c r="D152" s="180" t="s">
        <v>2535</v>
      </c>
      <c r="E152" s="180" t="s">
        <v>2598</v>
      </c>
      <c r="F152" s="180" t="s">
        <v>2522</v>
      </c>
      <c r="G152" s="180" t="s">
        <v>2522</v>
      </c>
      <c r="H152" s="180" t="s">
        <v>2594</v>
      </c>
      <c r="I152" s="180" t="s">
        <v>1172</v>
      </c>
      <c r="J152" s="224">
        <v>100000</v>
      </c>
      <c r="K152" s="180" t="s">
        <v>2522</v>
      </c>
      <c r="Q152" s="180"/>
      <c r="AH152" s="195"/>
    </row>
    <row r="153" spans="2:34" x14ac:dyDescent="0.25">
      <c r="B153" s="268"/>
      <c r="C153" s="180" t="s">
        <v>2556</v>
      </c>
      <c r="D153" s="180" t="s">
        <v>2536</v>
      </c>
      <c r="E153" s="180" t="s">
        <v>2600</v>
      </c>
      <c r="F153" s="180" t="s">
        <v>2522</v>
      </c>
      <c r="G153" s="180" t="s">
        <v>2522</v>
      </c>
      <c r="H153" s="180" t="s">
        <v>2594</v>
      </c>
      <c r="I153" s="180" t="s">
        <v>1172</v>
      </c>
      <c r="J153" s="224">
        <v>183315</v>
      </c>
      <c r="K153" s="180" t="s">
        <v>2522</v>
      </c>
      <c r="Q153" s="180"/>
      <c r="AH153" s="195"/>
    </row>
    <row r="154" spans="2:34" x14ac:dyDescent="0.25">
      <c r="B154" s="268"/>
      <c r="C154" s="180" t="s">
        <v>2556</v>
      </c>
      <c r="D154" s="180" t="s">
        <v>2536</v>
      </c>
      <c r="E154" s="180" t="s">
        <v>2620</v>
      </c>
      <c r="F154" s="180" t="s">
        <v>2522</v>
      </c>
      <c r="G154" s="180" t="s">
        <v>2522</v>
      </c>
      <c r="H154" s="180" t="s">
        <v>2594</v>
      </c>
      <c r="I154" s="180" t="s">
        <v>1172</v>
      </c>
      <c r="J154" s="224">
        <v>1199929</v>
      </c>
      <c r="K154" s="180" t="s">
        <v>2522</v>
      </c>
      <c r="Q154" s="180"/>
      <c r="AH154" s="195"/>
    </row>
    <row r="155" spans="2:34" x14ac:dyDescent="0.25">
      <c r="B155" s="268"/>
      <c r="C155" s="180" t="s">
        <v>2556</v>
      </c>
      <c r="D155" s="180" t="s">
        <v>2536</v>
      </c>
      <c r="E155" s="180" t="s">
        <v>2602</v>
      </c>
      <c r="F155" s="180" t="s">
        <v>2522</v>
      </c>
      <c r="G155" s="180" t="s">
        <v>2522</v>
      </c>
      <c r="H155" s="180" t="s">
        <v>2594</v>
      </c>
      <c r="I155" s="180" t="s">
        <v>1172</v>
      </c>
      <c r="J155" s="224">
        <v>300529</v>
      </c>
      <c r="K155" s="180" t="s">
        <v>2522</v>
      </c>
      <c r="Q155" s="180"/>
      <c r="AH155" s="195"/>
    </row>
    <row r="156" spans="2:34" x14ac:dyDescent="0.25">
      <c r="B156" s="268"/>
      <c r="C156" s="180" t="s">
        <v>2556</v>
      </c>
      <c r="D156" s="180" t="s">
        <v>2536</v>
      </c>
      <c r="E156" s="180" t="s">
        <v>2605</v>
      </c>
      <c r="F156" s="180" t="s">
        <v>2522</v>
      </c>
      <c r="G156" s="180" t="s">
        <v>2522</v>
      </c>
      <c r="H156" s="180" t="s">
        <v>2594</v>
      </c>
      <c r="I156" s="180" t="s">
        <v>1172</v>
      </c>
      <c r="J156" s="224">
        <v>228226</v>
      </c>
      <c r="K156" s="180" t="s">
        <v>2522</v>
      </c>
      <c r="Q156" s="180"/>
      <c r="AH156" s="195"/>
    </row>
    <row r="157" spans="2:34" x14ac:dyDescent="0.25">
      <c r="B157" s="268"/>
      <c r="C157" s="180" t="s">
        <v>2556</v>
      </c>
      <c r="D157" s="180" t="s">
        <v>2536</v>
      </c>
      <c r="E157" s="180" t="s">
        <v>2608</v>
      </c>
      <c r="F157" s="180" t="s">
        <v>2522</v>
      </c>
      <c r="G157" s="180" t="s">
        <v>2522</v>
      </c>
      <c r="H157" s="180" t="s">
        <v>2594</v>
      </c>
      <c r="I157" s="180" t="s">
        <v>1172</v>
      </c>
      <c r="J157" s="224">
        <v>52500</v>
      </c>
      <c r="K157" s="180" t="s">
        <v>2522</v>
      </c>
      <c r="Q157" s="180"/>
      <c r="AH157" s="195"/>
    </row>
    <row r="158" spans="2:34" x14ac:dyDescent="0.25">
      <c r="B158" s="268"/>
      <c r="C158" s="180" t="s">
        <v>2556</v>
      </c>
      <c r="D158" s="180" t="s">
        <v>2536</v>
      </c>
      <c r="E158" s="180" t="s">
        <v>2609</v>
      </c>
      <c r="F158" s="180" t="s">
        <v>2522</v>
      </c>
      <c r="G158" s="180" t="s">
        <v>2522</v>
      </c>
      <c r="H158" s="180" t="s">
        <v>2594</v>
      </c>
      <c r="I158" s="180" t="s">
        <v>1172</v>
      </c>
      <c r="J158" s="224">
        <v>100000</v>
      </c>
      <c r="K158" s="180" t="s">
        <v>2522</v>
      </c>
      <c r="Q158" s="180"/>
      <c r="AH158" s="195"/>
    </row>
    <row r="159" spans="2:34" x14ac:dyDescent="0.25">
      <c r="B159" s="268"/>
      <c r="C159" s="180" t="s">
        <v>2556</v>
      </c>
      <c r="D159" s="180" t="s">
        <v>2536</v>
      </c>
      <c r="E159" s="180" t="s">
        <v>2611</v>
      </c>
      <c r="F159" s="180" t="s">
        <v>2522</v>
      </c>
      <c r="G159" s="180" t="s">
        <v>2522</v>
      </c>
      <c r="H159" s="180" t="s">
        <v>2594</v>
      </c>
      <c r="I159" s="180" t="s">
        <v>1172</v>
      </c>
      <c r="J159" s="224">
        <v>100000</v>
      </c>
      <c r="K159" s="180" t="s">
        <v>2522</v>
      </c>
      <c r="Q159" s="180"/>
      <c r="AH159" s="195"/>
    </row>
    <row r="160" spans="2:34" x14ac:dyDescent="0.25">
      <c r="B160" s="268"/>
      <c r="C160" s="180" t="s">
        <v>2556</v>
      </c>
      <c r="D160" s="180" t="s">
        <v>2536</v>
      </c>
      <c r="E160" s="180" t="s">
        <v>2612</v>
      </c>
      <c r="F160" s="180" t="s">
        <v>2522</v>
      </c>
      <c r="G160" s="180" t="s">
        <v>2522</v>
      </c>
      <c r="H160" s="180" t="s">
        <v>2594</v>
      </c>
      <c r="I160" s="180" t="s">
        <v>1172</v>
      </c>
      <c r="J160" s="224">
        <v>854000</v>
      </c>
      <c r="K160" s="180" t="s">
        <v>2522</v>
      </c>
      <c r="Q160" s="180"/>
      <c r="AH160" s="195"/>
    </row>
    <row r="161" spans="2:34" x14ac:dyDescent="0.25">
      <c r="B161" s="268"/>
      <c r="C161" s="180" t="s">
        <v>2556</v>
      </c>
      <c r="D161" s="180" t="s">
        <v>2542</v>
      </c>
      <c r="E161" s="180" t="s">
        <v>2619</v>
      </c>
      <c r="F161" s="180" t="s">
        <v>2522</v>
      </c>
      <c r="G161" s="180" t="s">
        <v>2522</v>
      </c>
      <c r="H161" s="180" t="s">
        <v>2594</v>
      </c>
      <c r="I161" s="180" t="s">
        <v>1172</v>
      </c>
      <c r="J161" s="224">
        <v>1844700</v>
      </c>
      <c r="K161" s="180" t="s">
        <v>2522</v>
      </c>
      <c r="Q161" s="180"/>
      <c r="AH161" s="195"/>
    </row>
    <row r="162" spans="2:34" x14ac:dyDescent="0.25">
      <c r="B162" s="268"/>
      <c r="C162" s="180" t="s">
        <v>2557</v>
      </c>
      <c r="D162" s="180" t="s">
        <v>2535</v>
      </c>
      <c r="E162" s="180" t="s">
        <v>2598</v>
      </c>
      <c r="F162" s="180" t="s">
        <v>2522</v>
      </c>
      <c r="G162" s="180" t="s">
        <v>2522</v>
      </c>
      <c r="H162" s="180" t="s">
        <v>2594</v>
      </c>
      <c r="I162" s="180" t="s">
        <v>1172</v>
      </c>
      <c r="J162" s="224">
        <v>200000</v>
      </c>
      <c r="K162" s="180" t="s">
        <v>2522</v>
      </c>
      <c r="Q162" s="180"/>
      <c r="AH162" s="195"/>
    </row>
    <row r="163" spans="2:34" x14ac:dyDescent="0.25">
      <c r="B163" s="268"/>
      <c r="C163" s="180" t="s">
        <v>2557</v>
      </c>
      <c r="D163" s="180" t="s">
        <v>2535</v>
      </c>
      <c r="E163" s="180" t="s">
        <v>2599</v>
      </c>
      <c r="F163" s="180" t="s">
        <v>2522</v>
      </c>
      <c r="G163" s="180" t="s">
        <v>2522</v>
      </c>
      <c r="H163" s="180" t="s">
        <v>2594</v>
      </c>
      <c r="I163" s="180" t="s">
        <v>1172</v>
      </c>
      <c r="J163" s="224">
        <v>30500</v>
      </c>
      <c r="K163" s="180" t="s">
        <v>2522</v>
      </c>
      <c r="Q163" s="180"/>
      <c r="AH163" s="195"/>
    </row>
    <row r="164" spans="2:34" x14ac:dyDescent="0.25">
      <c r="B164" s="268"/>
      <c r="C164" s="180" t="s">
        <v>2557</v>
      </c>
      <c r="D164" s="180" t="s">
        <v>2536</v>
      </c>
      <c r="E164" s="180" t="s">
        <v>2620</v>
      </c>
      <c r="F164" s="180" t="s">
        <v>2522</v>
      </c>
      <c r="G164" s="180" t="s">
        <v>2522</v>
      </c>
      <c r="H164" s="180" t="s">
        <v>2594</v>
      </c>
      <c r="I164" s="180" t="s">
        <v>1172</v>
      </c>
      <c r="J164" s="224">
        <v>113449</v>
      </c>
      <c r="K164" s="180" t="s">
        <v>2522</v>
      </c>
      <c r="Q164" s="180"/>
      <c r="AH164" s="195"/>
    </row>
    <row r="165" spans="2:34" x14ac:dyDescent="0.25">
      <c r="B165" s="268"/>
      <c r="C165" s="180" t="s">
        <v>2557</v>
      </c>
      <c r="D165" s="180" t="s">
        <v>2536</v>
      </c>
      <c r="E165" s="180" t="s">
        <v>2604</v>
      </c>
      <c r="F165" s="180" t="s">
        <v>2522</v>
      </c>
      <c r="G165" s="180" t="s">
        <v>2522</v>
      </c>
      <c r="H165" s="180" t="s">
        <v>2594</v>
      </c>
      <c r="I165" s="180" t="s">
        <v>1172</v>
      </c>
      <c r="J165" s="224">
        <v>884211</v>
      </c>
      <c r="K165" s="180" t="s">
        <v>2522</v>
      </c>
      <c r="Q165" s="180"/>
      <c r="AH165" s="195"/>
    </row>
    <row r="166" spans="2:34" x14ac:dyDescent="0.25">
      <c r="B166" s="268"/>
      <c r="C166" s="180" t="s">
        <v>2557</v>
      </c>
      <c r="D166" s="180" t="s">
        <v>2536</v>
      </c>
      <c r="E166" s="180" t="s">
        <v>2605</v>
      </c>
      <c r="F166" s="180" t="s">
        <v>2522</v>
      </c>
      <c r="G166" s="180" t="s">
        <v>2522</v>
      </c>
      <c r="H166" s="180" t="s">
        <v>2594</v>
      </c>
      <c r="I166" s="180" t="s">
        <v>1172</v>
      </c>
      <c r="J166" s="224">
        <v>638327</v>
      </c>
      <c r="K166" s="180" t="s">
        <v>2522</v>
      </c>
      <c r="Q166" s="180"/>
      <c r="AH166" s="195"/>
    </row>
    <row r="167" spans="2:34" x14ac:dyDescent="0.25">
      <c r="B167" s="268"/>
      <c r="C167" s="180" t="s">
        <v>2557</v>
      </c>
      <c r="D167" s="180" t="s">
        <v>2536</v>
      </c>
      <c r="E167" s="180" t="s">
        <v>2606</v>
      </c>
      <c r="F167" s="180" t="s">
        <v>2522</v>
      </c>
      <c r="G167" s="180" t="s">
        <v>2522</v>
      </c>
      <c r="H167" s="180" t="s">
        <v>2594</v>
      </c>
      <c r="I167" s="180" t="s">
        <v>1172</v>
      </c>
      <c r="J167" s="224">
        <v>47375</v>
      </c>
      <c r="K167" s="180" t="s">
        <v>2522</v>
      </c>
      <c r="Q167" s="180"/>
      <c r="AH167" s="195"/>
    </row>
    <row r="168" spans="2:34" x14ac:dyDescent="0.25">
      <c r="B168" s="268"/>
      <c r="C168" s="180" t="s">
        <v>2557</v>
      </c>
      <c r="D168" s="180" t="s">
        <v>2536</v>
      </c>
      <c r="E168" s="180" t="s">
        <v>2609</v>
      </c>
      <c r="F168" s="180" t="s">
        <v>2522</v>
      </c>
      <c r="G168" s="180" t="s">
        <v>2522</v>
      </c>
      <c r="H168" s="180" t="s">
        <v>2594</v>
      </c>
      <c r="I168" s="180" t="s">
        <v>1172</v>
      </c>
      <c r="J168" s="224">
        <v>22500</v>
      </c>
      <c r="K168" s="180" t="s">
        <v>2522</v>
      </c>
      <c r="Q168" s="180"/>
      <c r="AH168" s="195"/>
    </row>
    <row r="169" spans="2:34" x14ac:dyDescent="0.25">
      <c r="B169" s="268"/>
      <c r="C169" s="180" t="s">
        <v>2557</v>
      </c>
      <c r="D169" s="180" t="s">
        <v>2536</v>
      </c>
      <c r="E169" s="180" t="s">
        <v>2611</v>
      </c>
      <c r="F169" s="180" t="s">
        <v>2522</v>
      </c>
      <c r="G169" s="180" t="s">
        <v>2522</v>
      </c>
      <c r="H169" s="180" t="s">
        <v>2594</v>
      </c>
      <c r="I169" s="180" t="s">
        <v>1172</v>
      </c>
      <c r="J169" s="224">
        <v>15086</v>
      </c>
      <c r="K169" s="180" t="s">
        <v>2522</v>
      </c>
      <c r="Q169" s="180"/>
      <c r="AH169" s="195"/>
    </row>
    <row r="170" spans="2:34" x14ac:dyDescent="0.25">
      <c r="B170" s="268"/>
      <c r="C170" s="180" t="s">
        <v>2557</v>
      </c>
      <c r="D170" s="180" t="s">
        <v>2536</v>
      </c>
      <c r="E170" s="180" t="s">
        <v>2612</v>
      </c>
      <c r="F170" s="180" t="s">
        <v>2522</v>
      </c>
      <c r="G170" s="180" t="s">
        <v>2522</v>
      </c>
      <c r="H170" s="180" t="s">
        <v>2594</v>
      </c>
      <c r="I170" s="180" t="s">
        <v>1172</v>
      </c>
      <c r="J170" s="224">
        <v>112648</v>
      </c>
      <c r="K170" s="180" t="s">
        <v>2522</v>
      </c>
      <c r="Q170" s="180"/>
      <c r="AH170" s="195"/>
    </row>
    <row r="171" spans="2:34" x14ac:dyDescent="0.25">
      <c r="B171" s="268"/>
      <c r="C171" s="180" t="s">
        <v>2557</v>
      </c>
      <c r="D171" s="180" t="s">
        <v>2542</v>
      </c>
      <c r="E171" s="180" t="s">
        <v>2619</v>
      </c>
      <c r="F171" s="180" t="s">
        <v>2522</v>
      </c>
      <c r="G171" s="180" t="s">
        <v>2522</v>
      </c>
      <c r="H171" s="180" t="s">
        <v>2594</v>
      </c>
      <c r="I171" s="180" t="s">
        <v>1172</v>
      </c>
      <c r="J171" s="224">
        <v>923413</v>
      </c>
      <c r="K171" s="180" t="s">
        <v>2522</v>
      </c>
      <c r="Q171" s="180"/>
      <c r="AH171" s="195"/>
    </row>
    <row r="172" spans="2:34" x14ac:dyDescent="0.25">
      <c r="B172" s="268"/>
      <c r="C172" s="180" t="s">
        <v>2566</v>
      </c>
      <c r="D172" s="180" t="s">
        <v>2535</v>
      </c>
      <c r="E172" s="180" t="s">
        <v>2598</v>
      </c>
      <c r="F172" s="180" t="s">
        <v>2522</v>
      </c>
      <c r="G172" s="180" t="s">
        <v>2522</v>
      </c>
      <c r="H172" s="180" t="s">
        <v>2594</v>
      </c>
      <c r="I172" s="180" t="s">
        <v>1172</v>
      </c>
      <c r="J172" s="224">
        <v>100000</v>
      </c>
      <c r="K172" s="180" t="s">
        <v>2522</v>
      </c>
      <c r="Q172" s="180"/>
      <c r="AH172" s="195"/>
    </row>
    <row r="173" spans="2:34" x14ac:dyDescent="0.25">
      <c r="B173" s="268"/>
      <c r="C173" s="180" t="s">
        <v>2566</v>
      </c>
      <c r="D173" s="180" t="s">
        <v>2535</v>
      </c>
      <c r="E173" s="180" t="s">
        <v>2599</v>
      </c>
      <c r="F173" s="180" t="s">
        <v>2522</v>
      </c>
      <c r="G173" s="180" t="s">
        <v>2522</v>
      </c>
      <c r="H173" s="180" t="s">
        <v>2594</v>
      </c>
      <c r="I173" s="180" t="s">
        <v>1172</v>
      </c>
      <c r="J173" s="224">
        <v>1921100</v>
      </c>
      <c r="K173" s="180" t="s">
        <v>2522</v>
      </c>
      <c r="Q173" s="180"/>
      <c r="AH173" s="195"/>
    </row>
    <row r="174" spans="2:34" x14ac:dyDescent="0.25">
      <c r="B174" s="268"/>
      <c r="C174" s="180" t="s">
        <v>2566</v>
      </c>
      <c r="D174" s="180" t="s">
        <v>2536</v>
      </c>
      <c r="E174" s="180" t="s">
        <v>2600</v>
      </c>
      <c r="F174" s="180" t="s">
        <v>2522</v>
      </c>
      <c r="G174" s="180" t="s">
        <v>2522</v>
      </c>
      <c r="H174" s="180" t="s">
        <v>2594</v>
      </c>
      <c r="I174" s="180" t="s">
        <v>1172</v>
      </c>
      <c r="J174" s="224">
        <v>8260546</v>
      </c>
      <c r="K174" s="180" t="s">
        <v>2522</v>
      </c>
      <c r="Q174" s="180"/>
      <c r="AH174" s="195"/>
    </row>
    <row r="175" spans="2:34" x14ac:dyDescent="0.25">
      <c r="B175" s="268"/>
      <c r="C175" s="180" t="s">
        <v>2566</v>
      </c>
      <c r="D175" s="180" t="s">
        <v>2536</v>
      </c>
      <c r="E175" s="180" t="s">
        <v>2620</v>
      </c>
      <c r="F175" s="180" t="s">
        <v>2522</v>
      </c>
      <c r="G175" s="180" t="s">
        <v>2522</v>
      </c>
      <c r="H175" s="180" t="s">
        <v>2594</v>
      </c>
      <c r="I175" s="180" t="s">
        <v>1172</v>
      </c>
      <c r="J175" s="224">
        <v>4000000</v>
      </c>
      <c r="K175" s="180" t="s">
        <v>2522</v>
      </c>
      <c r="Q175" s="180"/>
      <c r="AH175" s="195"/>
    </row>
    <row r="176" spans="2:34" x14ac:dyDescent="0.25">
      <c r="B176" s="268"/>
      <c r="C176" s="180" t="s">
        <v>2566</v>
      </c>
      <c r="D176" s="180" t="s">
        <v>2536</v>
      </c>
      <c r="E176" s="180" t="s">
        <v>2602</v>
      </c>
      <c r="F176" s="180" t="s">
        <v>2522</v>
      </c>
      <c r="G176" s="180" t="s">
        <v>2522</v>
      </c>
      <c r="H176" s="180" t="s">
        <v>2594</v>
      </c>
      <c r="I176" s="180" t="s">
        <v>1172</v>
      </c>
      <c r="J176" s="224">
        <v>7508279</v>
      </c>
      <c r="K176" s="180" t="s">
        <v>2522</v>
      </c>
      <c r="Q176" s="180"/>
      <c r="AH176" s="195"/>
    </row>
    <row r="177" spans="2:34" x14ac:dyDescent="0.25">
      <c r="B177" s="268"/>
      <c r="C177" s="180" t="s">
        <v>2566</v>
      </c>
      <c r="D177" s="180" t="s">
        <v>2536</v>
      </c>
      <c r="E177" s="180" t="s">
        <v>2603</v>
      </c>
      <c r="F177" s="180" t="s">
        <v>2522</v>
      </c>
      <c r="G177" s="180" t="s">
        <v>2522</v>
      </c>
      <c r="H177" s="180" t="s">
        <v>2594</v>
      </c>
      <c r="I177" s="180" t="s">
        <v>1172</v>
      </c>
      <c r="J177" s="224">
        <v>34984</v>
      </c>
      <c r="K177" s="180" t="s">
        <v>2522</v>
      </c>
      <c r="Q177" s="180"/>
      <c r="AH177" s="195"/>
    </row>
    <row r="178" spans="2:34" x14ac:dyDescent="0.25">
      <c r="B178" s="268"/>
      <c r="C178" s="180" t="s">
        <v>2566</v>
      </c>
      <c r="D178" s="180" t="s">
        <v>2536</v>
      </c>
      <c r="E178" s="180" t="s">
        <v>2610</v>
      </c>
      <c r="F178" s="180" t="s">
        <v>2522</v>
      </c>
      <c r="G178" s="180" t="s">
        <v>2522</v>
      </c>
      <c r="H178" s="180" t="s">
        <v>2594</v>
      </c>
      <c r="I178" s="180" t="s">
        <v>1172</v>
      </c>
      <c r="J178" s="224">
        <v>4665</v>
      </c>
      <c r="K178" s="180" t="s">
        <v>2522</v>
      </c>
      <c r="Q178" s="180"/>
      <c r="AH178" s="195"/>
    </row>
    <row r="179" spans="2:34" x14ac:dyDescent="0.25">
      <c r="B179" s="268"/>
      <c r="C179" s="180" t="s">
        <v>2566</v>
      </c>
      <c r="D179" s="180" t="s">
        <v>2536</v>
      </c>
      <c r="E179" s="180" t="s">
        <v>2611</v>
      </c>
      <c r="F179" s="180" t="s">
        <v>2522</v>
      </c>
      <c r="G179" s="180" t="s">
        <v>2522</v>
      </c>
      <c r="H179" s="180" t="s">
        <v>2594</v>
      </c>
      <c r="I179" s="180" t="s">
        <v>1172</v>
      </c>
      <c r="J179" s="224">
        <v>5694623</v>
      </c>
      <c r="K179" s="180" t="s">
        <v>2522</v>
      </c>
      <c r="Q179" s="180"/>
      <c r="AH179" s="195"/>
    </row>
    <row r="180" spans="2:34" x14ac:dyDescent="0.25">
      <c r="B180" s="268"/>
      <c r="C180" s="180" t="s">
        <v>2566</v>
      </c>
      <c r="D180" s="180" t="s">
        <v>2536</v>
      </c>
      <c r="E180" s="180" t="s">
        <v>2612</v>
      </c>
      <c r="F180" s="180" t="s">
        <v>2522</v>
      </c>
      <c r="G180" s="180" t="s">
        <v>2522</v>
      </c>
      <c r="H180" s="180" t="s">
        <v>2594</v>
      </c>
      <c r="I180" s="180" t="s">
        <v>1172</v>
      </c>
      <c r="J180" s="224">
        <v>10000</v>
      </c>
      <c r="K180" s="180" t="s">
        <v>2522</v>
      </c>
      <c r="Q180" s="180"/>
      <c r="AH180" s="195"/>
    </row>
    <row r="181" spans="2:34" x14ac:dyDescent="0.25">
      <c r="B181" s="268"/>
      <c r="C181" s="180" t="s">
        <v>2566</v>
      </c>
      <c r="D181" s="180" t="s">
        <v>2540</v>
      </c>
      <c r="E181" s="180" t="s">
        <v>2617</v>
      </c>
      <c r="F181" s="180" t="s">
        <v>2522</v>
      </c>
      <c r="G181" s="180" t="s">
        <v>2522</v>
      </c>
      <c r="H181" s="180" t="s">
        <v>2594</v>
      </c>
      <c r="I181" s="180" t="s">
        <v>1172</v>
      </c>
      <c r="J181" s="224">
        <v>400000</v>
      </c>
      <c r="K181" s="180" t="s">
        <v>2522</v>
      </c>
      <c r="Q181" s="180"/>
      <c r="AH181" s="195"/>
    </row>
    <row r="182" spans="2:34" x14ac:dyDescent="0.25">
      <c r="B182" s="268"/>
      <c r="C182" s="180" t="s">
        <v>2560</v>
      </c>
      <c r="D182" s="180" t="s">
        <v>2535</v>
      </c>
      <c r="E182" s="180" t="s">
        <v>2596</v>
      </c>
      <c r="F182" s="180" t="s">
        <v>2522</v>
      </c>
      <c r="G182" s="180" t="s">
        <v>2522</v>
      </c>
      <c r="H182" s="180" t="s">
        <v>2594</v>
      </c>
      <c r="I182" s="180" t="s">
        <v>1172</v>
      </c>
      <c r="J182" s="224">
        <v>350000</v>
      </c>
      <c r="K182" s="180" t="s">
        <v>2522</v>
      </c>
      <c r="Q182" s="180"/>
      <c r="AH182" s="195"/>
    </row>
    <row r="183" spans="2:34" x14ac:dyDescent="0.25">
      <c r="B183" s="268"/>
      <c r="C183" s="180" t="s">
        <v>2560</v>
      </c>
      <c r="D183" s="180" t="s">
        <v>2535</v>
      </c>
      <c r="E183" s="180" t="s">
        <v>2597</v>
      </c>
      <c r="F183" s="180" t="s">
        <v>2522</v>
      </c>
      <c r="G183" s="180" t="s">
        <v>2522</v>
      </c>
      <c r="H183" s="180" t="s">
        <v>2594</v>
      </c>
      <c r="I183" s="180" t="s">
        <v>1172</v>
      </c>
      <c r="J183" s="224">
        <v>500000</v>
      </c>
      <c r="K183" s="180" t="s">
        <v>2522</v>
      </c>
      <c r="Q183" s="180"/>
      <c r="AH183" s="195"/>
    </row>
    <row r="184" spans="2:34" x14ac:dyDescent="0.25">
      <c r="B184" s="268"/>
      <c r="C184" s="180" t="s">
        <v>2560</v>
      </c>
      <c r="D184" s="180" t="s">
        <v>2535</v>
      </c>
      <c r="E184" s="180" t="s">
        <v>2598</v>
      </c>
      <c r="F184" s="180" t="s">
        <v>2522</v>
      </c>
      <c r="G184" s="180" t="s">
        <v>2522</v>
      </c>
      <c r="H184" s="180" t="s">
        <v>2594</v>
      </c>
      <c r="I184" s="180" t="s">
        <v>1172</v>
      </c>
      <c r="J184" s="224">
        <v>936900</v>
      </c>
      <c r="K184" s="180" t="s">
        <v>2522</v>
      </c>
      <c r="Q184" s="180"/>
      <c r="AH184" s="195"/>
    </row>
    <row r="185" spans="2:34" x14ac:dyDescent="0.25">
      <c r="B185" s="268"/>
      <c r="C185" s="180" t="s">
        <v>2560</v>
      </c>
      <c r="D185" s="180" t="s">
        <v>2536</v>
      </c>
      <c r="E185" s="180" t="s">
        <v>2604</v>
      </c>
      <c r="F185" s="180" t="s">
        <v>2522</v>
      </c>
      <c r="G185" s="180" t="s">
        <v>2522</v>
      </c>
      <c r="H185" s="180" t="s">
        <v>2594</v>
      </c>
      <c r="I185" s="180" t="s">
        <v>1172</v>
      </c>
      <c r="J185" s="224">
        <v>1849455</v>
      </c>
      <c r="K185" s="180" t="s">
        <v>2522</v>
      </c>
      <c r="Q185" s="180"/>
      <c r="AH185" s="195"/>
    </row>
    <row r="186" spans="2:34" x14ac:dyDescent="0.25">
      <c r="B186" s="268"/>
      <c r="C186" s="180" t="s">
        <v>2560</v>
      </c>
      <c r="D186" s="180" t="s">
        <v>2536</v>
      </c>
      <c r="E186" s="180" t="s">
        <v>2605</v>
      </c>
      <c r="F186" s="180" t="s">
        <v>2522</v>
      </c>
      <c r="G186" s="180" t="s">
        <v>2522</v>
      </c>
      <c r="H186" s="180" t="s">
        <v>2594</v>
      </c>
      <c r="I186" s="180" t="s">
        <v>1172</v>
      </c>
      <c r="J186" s="224">
        <v>655007</v>
      </c>
      <c r="K186" s="180" t="s">
        <v>2522</v>
      </c>
      <c r="Q186" s="180"/>
      <c r="AH186" s="195"/>
    </row>
    <row r="187" spans="2:34" x14ac:dyDescent="0.25">
      <c r="B187" s="268"/>
      <c r="C187" s="180" t="s">
        <v>2560</v>
      </c>
      <c r="D187" s="180" t="s">
        <v>2536</v>
      </c>
      <c r="E187" s="180" t="s">
        <v>2606</v>
      </c>
      <c r="F187" s="180" t="s">
        <v>2522</v>
      </c>
      <c r="G187" s="180" t="s">
        <v>2522</v>
      </c>
      <c r="H187" s="180" t="s">
        <v>2594</v>
      </c>
      <c r="I187" s="180" t="s">
        <v>1172</v>
      </c>
      <c r="J187" s="224">
        <v>3625</v>
      </c>
      <c r="K187" s="180" t="s">
        <v>2522</v>
      </c>
      <c r="Q187" s="180"/>
      <c r="AH187" s="195"/>
    </row>
    <row r="188" spans="2:34" x14ac:dyDescent="0.25">
      <c r="B188" s="268"/>
      <c r="C188" s="180" t="s">
        <v>2560</v>
      </c>
      <c r="D188" s="180" t="s">
        <v>2536</v>
      </c>
      <c r="E188" s="180" t="s">
        <v>2608</v>
      </c>
      <c r="F188" s="180" t="s">
        <v>2522</v>
      </c>
      <c r="G188" s="180" t="s">
        <v>2522</v>
      </c>
      <c r="H188" s="180" t="s">
        <v>2594</v>
      </c>
      <c r="I188" s="180" t="s">
        <v>1172</v>
      </c>
      <c r="J188" s="224">
        <v>502387</v>
      </c>
      <c r="K188" s="180" t="s">
        <v>2522</v>
      </c>
      <c r="Q188" s="180"/>
      <c r="AH188" s="195"/>
    </row>
    <row r="189" spans="2:34" x14ac:dyDescent="0.25">
      <c r="B189" s="268"/>
      <c r="C189" s="180" t="s">
        <v>2560</v>
      </c>
      <c r="D189" s="180" t="s">
        <v>2536</v>
      </c>
      <c r="E189" s="180" t="s">
        <v>2609</v>
      </c>
      <c r="F189" s="180" t="s">
        <v>2522</v>
      </c>
      <c r="G189" s="180" t="s">
        <v>2522</v>
      </c>
      <c r="H189" s="180" t="s">
        <v>2594</v>
      </c>
      <c r="I189" s="180" t="s">
        <v>1172</v>
      </c>
      <c r="J189" s="224">
        <v>62071</v>
      </c>
      <c r="K189" s="180" t="s">
        <v>2522</v>
      </c>
      <c r="Q189" s="180"/>
      <c r="AH189" s="195"/>
    </row>
    <row r="190" spans="2:34" x14ac:dyDescent="0.25">
      <c r="B190" s="268"/>
      <c r="C190" s="180" t="s">
        <v>2560</v>
      </c>
      <c r="D190" s="180" t="s">
        <v>2537</v>
      </c>
      <c r="E190" s="180" t="s">
        <v>2614</v>
      </c>
      <c r="F190" s="180" t="s">
        <v>2522</v>
      </c>
      <c r="G190" s="180" t="s">
        <v>2522</v>
      </c>
      <c r="H190" s="180" t="s">
        <v>2594</v>
      </c>
      <c r="I190" s="180" t="s">
        <v>1172</v>
      </c>
      <c r="J190" s="224">
        <v>3894165</v>
      </c>
      <c r="K190" s="180" t="s">
        <v>2522</v>
      </c>
      <c r="Q190" s="180"/>
      <c r="AH190" s="195"/>
    </row>
    <row r="191" spans="2:34" x14ac:dyDescent="0.25">
      <c r="B191" s="268"/>
      <c r="C191" s="180" t="s">
        <v>2560</v>
      </c>
      <c r="D191" s="180" t="s">
        <v>2542</v>
      </c>
      <c r="E191" s="180" t="s">
        <v>2619</v>
      </c>
      <c r="F191" s="180" t="s">
        <v>2522</v>
      </c>
      <c r="G191" s="180" t="s">
        <v>2522</v>
      </c>
      <c r="H191" s="180" t="s">
        <v>2594</v>
      </c>
      <c r="I191" s="180" t="s">
        <v>1172</v>
      </c>
      <c r="J191" s="224">
        <v>4561140</v>
      </c>
      <c r="K191" s="180" t="s">
        <v>2522</v>
      </c>
      <c r="Q191" s="180"/>
      <c r="AH191" s="195"/>
    </row>
    <row r="192" spans="2:34" x14ac:dyDescent="0.25">
      <c r="B192" s="268"/>
      <c r="C192" s="180" t="s">
        <v>2561</v>
      </c>
      <c r="D192" s="180" t="s">
        <v>2536</v>
      </c>
      <c r="E192" s="180" t="s">
        <v>2620</v>
      </c>
      <c r="F192" s="180" t="s">
        <v>2522</v>
      </c>
      <c r="G192" s="180" t="s">
        <v>2522</v>
      </c>
      <c r="H192" s="180" t="s">
        <v>2594</v>
      </c>
      <c r="I192" s="180" t="s">
        <v>1172</v>
      </c>
      <c r="J192" s="224">
        <v>71463241</v>
      </c>
      <c r="K192" s="180" t="s">
        <v>2522</v>
      </c>
      <c r="Q192" s="180"/>
      <c r="AH192" s="195"/>
    </row>
    <row r="193" spans="2:34" x14ac:dyDescent="0.25">
      <c r="B193" s="268"/>
      <c r="C193" s="180" t="s">
        <v>2561</v>
      </c>
      <c r="D193" s="180" t="s">
        <v>2536</v>
      </c>
      <c r="E193" s="180" t="s">
        <v>2602</v>
      </c>
      <c r="F193" s="180" t="s">
        <v>2522</v>
      </c>
      <c r="G193" s="180" t="s">
        <v>2522</v>
      </c>
      <c r="H193" s="180" t="s">
        <v>2594</v>
      </c>
      <c r="I193" s="180" t="s">
        <v>1172</v>
      </c>
      <c r="J193" s="224">
        <v>42561101</v>
      </c>
      <c r="K193" s="180" t="s">
        <v>2522</v>
      </c>
      <c r="Q193" s="180"/>
      <c r="AH193" s="195"/>
    </row>
    <row r="194" spans="2:34" x14ac:dyDescent="0.25">
      <c r="B194" s="268"/>
      <c r="C194" s="180" t="s">
        <v>2561</v>
      </c>
      <c r="D194" s="180" t="s">
        <v>2536</v>
      </c>
      <c r="E194" s="180" t="s">
        <v>2603</v>
      </c>
      <c r="F194" s="180" t="s">
        <v>2522</v>
      </c>
      <c r="G194" s="180" t="s">
        <v>2522</v>
      </c>
      <c r="H194" s="180" t="s">
        <v>2594</v>
      </c>
      <c r="I194" s="180" t="s">
        <v>1172</v>
      </c>
      <c r="J194" s="224">
        <v>28028734</v>
      </c>
      <c r="K194" s="180" t="s">
        <v>2522</v>
      </c>
      <c r="Q194" s="180"/>
      <c r="AH194" s="195"/>
    </row>
    <row r="195" spans="2:34" x14ac:dyDescent="0.25">
      <c r="B195" s="268"/>
      <c r="C195" s="180" t="s">
        <v>2561</v>
      </c>
      <c r="D195" s="180" t="s">
        <v>2536</v>
      </c>
      <c r="E195" s="180" t="s">
        <v>2604</v>
      </c>
      <c r="F195" s="180" t="s">
        <v>2522</v>
      </c>
      <c r="G195" s="180" t="s">
        <v>2522</v>
      </c>
      <c r="H195" s="180" t="s">
        <v>2594</v>
      </c>
      <c r="I195" s="180" t="s">
        <v>1172</v>
      </c>
      <c r="J195" s="224">
        <v>49726752</v>
      </c>
      <c r="K195" s="180" t="s">
        <v>2522</v>
      </c>
      <c r="Q195" s="180"/>
      <c r="AH195" s="195"/>
    </row>
    <row r="196" spans="2:34" x14ac:dyDescent="0.25">
      <c r="B196" s="268"/>
      <c r="C196" s="180" t="s">
        <v>2561</v>
      </c>
      <c r="D196" s="180" t="s">
        <v>2536</v>
      </c>
      <c r="E196" s="180" t="s">
        <v>2605</v>
      </c>
      <c r="F196" s="180" t="s">
        <v>2522</v>
      </c>
      <c r="G196" s="180" t="s">
        <v>2522</v>
      </c>
      <c r="H196" s="180" t="s">
        <v>2594</v>
      </c>
      <c r="I196" s="180" t="s">
        <v>1172</v>
      </c>
      <c r="J196" s="224">
        <v>92096753</v>
      </c>
      <c r="K196" s="180" t="s">
        <v>2522</v>
      </c>
      <c r="Q196" s="180"/>
      <c r="AH196" s="195"/>
    </row>
    <row r="197" spans="2:34" x14ac:dyDescent="0.25">
      <c r="B197" s="268"/>
      <c r="C197" s="180" t="s">
        <v>2561</v>
      </c>
      <c r="D197" s="180" t="s">
        <v>2536</v>
      </c>
      <c r="E197" s="180" t="s">
        <v>2606</v>
      </c>
      <c r="F197" s="180" t="s">
        <v>2522</v>
      </c>
      <c r="G197" s="180" t="s">
        <v>2522</v>
      </c>
      <c r="H197" s="180" t="s">
        <v>2594</v>
      </c>
      <c r="I197" s="180" t="s">
        <v>1172</v>
      </c>
      <c r="J197" s="224">
        <v>1914250</v>
      </c>
      <c r="K197" s="180" t="s">
        <v>2522</v>
      </c>
      <c r="Q197" s="180"/>
      <c r="AH197" s="195"/>
    </row>
    <row r="198" spans="2:34" x14ac:dyDescent="0.25">
      <c r="B198" s="268"/>
      <c r="C198" s="180" t="s">
        <v>2561</v>
      </c>
      <c r="D198" s="180" t="s">
        <v>2536</v>
      </c>
      <c r="E198" s="180" t="s">
        <v>2607</v>
      </c>
      <c r="F198" s="180" t="s">
        <v>2522</v>
      </c>
      <c r="G198" s="180" t="s">
        <v>2522</v>
      </c>
      <c r="H198" s="180" t="s">
        <v>2594</v>
      </c>
      <c r="I198" s="180" t="s">
        <v>1172</v>
      </c>
      <c r="J198" s="224">
        <v>599880088</v>
      </c>
      <c r="K198" s="180" t="s">
        <v>2522</v>
      </c>
      <c r="Q198" s="180"/>
      <c r="AH198" s="195"/>
    </row>
    <row r="199" spans="2:34" x14ac:dyDescent="0.25">
      <c r="B199" s="268"/>
      <c r="C199" s="180" t="s">
        <v>2561</v>
      </c>
      <c r="D199" s="180" t="s">
        <v>2536</v>
      </c>
      <c r="E199" s="180" t="s">
        <v>2608</v>
      </c>
      <c r="F199" s="180" t="s">
        <v>2522</v>
      </c>
      <c r="G199" s="180" t="s">
        <v>2522</v>
      </c>
      <c r="H199" s="180" t="s">
        <v>2594</v>
      </c>
      <c r="I199" s="180" t="s">
        <v>1172</v>
      </c>
      <c r="J199" s="224">
        <v>4848957</v>
      </c>
      <c r="K199" s="180" t="s">
        <v>2522</v>
      </c>
      <c r="Q199" s="180"/>
      <c r="AH199" s="195"/>
    </row>
    <row r="200" spans="2:34" x14ac:dyDescent="0.25">
      <c r="B200" s="268"/>
      <c r="C200" s="180" t="s">
        <v>2561</v>
      </c>
      <c r="D200" s="180" t="s">
        <v>2536</v>
      </c>
      <c r="E200" s="180" t="s">
        <v>2609</v>
      </c>
      <c r="F200" s="180" t="s">
        <v>2522</v>
      </c>
      <c r="G200" s="180" t="s">
        <v>2522</v>
      </c>
      <c r="H200" s="180" t="s">
        <v>2594</v>
      </c>
      <c r="I200" s="180" t="s">
        <v>1172</v>
      </c>
      <c r="J200" s="224">
        <v>3445842</v>
      </c>
      <c r="K200" s="180" t="s">
        <v>2522</v>
      </c>
      <c r="Q200" s="180"/>
      <c r="AH200" s="195"/>
    </row>
    <row r="201" spans="2:34" x14ac:dyDescent="0.25">
      <c r="B201" s="268"/>
      <c r="C201" s="180" t="s">
        <v>2561</v>
      </c>
      <c r="D201" s="180" t="s">
        <v>2536</v>
      </c>
      <c r="E201" s="180" t="s">
        <v>2610</v>
      </c>
      <c r="F201" s="180" t="s">
        <v>2522</v>
      </c>
      <c r="G201" s="180" t="s">
        <v>2522</v>
      </c>
      <c r="H201" s="180" t="s">
        <v>2594</v>
      </c>
      <c r="I201" s="180" t="s">
        <v>1172</v>
      </c>
      <c r="J201" s="224">
        <v>3737164</v>
      </c>
      <c r="K201" s="180" t="s">
        <v>2522</v>
      </c>
      <c r="Q201" s="180"/>
      <c r="AH201" s="195"/>
    </row>
    <row r="202" spans="2:34" x14ac:dyDescent="0.25">
      <c r="B202" s="268"/>
      <c r="C202" s="180" t="s">
        <v>2561</v>
      </c>
      <c r="D202" s="180" t="s">
        <v>2536</v>
      </c>
      <c r="E202" s="180" t="s">
        <v>2611</v>
      </c>
      <c r="F202" s="180" t="s">
        <v>2522</v>
      </c>
      <c r="G202" s="180" t="s">
        <v>2522</v>
      </c>
      <c r="H202" s="180" t="s">
        <v>2594</v>
      </c>
      <c r="I202" s="180" t="s">
        <v>1172</v>
      </c>
      <c r="J202" s="224">
        <v>22643467</v>
      </c>
      <c r="K202" s="180" t="s">
        <v>2522</v>
      </c>
      <c r="Q202" s="180"/>
      <c r="AH202" s="195"/>
    </row>
    <row r="203" spans="2:34" x14ac:dyDescent="0.25">
      <c r="B203" s="268"/>
      <c r="C203" s="180" t="s">
        <v>2561</v>
      </c>
      <c r="D203" s="180" t="s">
        <v>2536</v>
      </c>
      <c r="E203" s="180" t="s">
        <v>2612</v>
      </c>
      <c r="F203" s="180" t="s">
        <v>2522</v>
      </c>
      <c r="G203" s="180" t="s">
        <v>2522</v>
      </c>
      <c r="H203" s="180" t="s">
        <v>2594</v>
      </c>
      <c r="I203" s="180" t="s">
        <v>1172</v>
      </c>
      <c r="J203" s="224">
        <v>689654</v>
      </c>
      <c r="K203" s="180" t="s">
        <v>2522</v>
      </c>
      <c r="Q203" s="180"/>
      <c r="AH203" s="195"/>
    </row>
    <row r="204" spans="2:34" x14ac:dyDescent="0.25">
      <c r="B204" s="268"/>
      <c r="C204" s="180" t="s">
        <v>2561</v>
      </c>
      <c r="D204" s="180" t="s">
        <v>2542</v>
      </c>
      <c r="E204" s="180" t="s">
        <v>2619</v>
      </c>
      <c r="F204" s="180" t="s">
        <v>2522</v>
      </c>
      <c r="G204" s="180" t="s">
        <v>2522</v>
      </c>
      <c r="H204" s="180" t="s">
        <v>2594</v>
      </c>
      <c r="I204" s="180" t="s">
        <v>1172</v>
      </c>
      <c r="J204" s="224">
        <v>1750432</v>
      </c>
      <c r="K204" s="180" t="s">
        <v>2522</v>
      </c>
      <c r="Q204" s="180"/>
      <c r="AH204" s="195"/>
    </row>
    <row r="205" spans="2:34" x14ac:dyDescent="0.25">
      <c r="B205" s="268"/>
      <c r="C205" s="180" t="s">
        <v>2562</v>
      </c>
      <c r="D205" s="180" t="s">
        <v>2536</v>
      </c>
      <c r="E205" s="180" t="s">
        <v>2600</v>
      </c>
      <c r="F205" s="180" t="s">
        <v>2522</v>
      </c>
      <c r="G205" s="180" t="s">
        <v>2522</v>
      </c>
      <c r="H205" s="180" t="s">
        <v>2594</v>
      </c>
      <c r="I205" s="180" t="s">
        <v>1172</v>
      </c>
      <c r="J205" s="224">
        <v>18889009</v>
      </c>
      <c r="K205" s="180" t="s">
        <v>2522</v>
      </c>
      <c r="Q205" s="180"/>
      <c r="AH205" s="195"/>
    </row>
    <row r="206" spans="2:34" x14ac:dyDescent="0.25">
      <c r="B206" s="268"/>
      <c r="C206" s="180" t="s">
        <v>2562</v>
      </c>
      <c r="D206" s="180" t="s">
        <v>2536</v>
      </c>
      <c r="E206" s="180" t="s">
        <v>2601</v>
      </c>
      <c r="F206" s="180" t="s">
        <v>2522</v>
      </c>
      <c r="G206" s="180" t="s">
        <v>2522</v>
      </c>
      <c r="H206" s="180" t="s">
        <v>2594</v>
      </c>
      <c r="I206" s="180" t="s">
        <v>1172</v>
      </c>
      <c r="J206" s="224">
        <v>1000000</v>
      </c>
      <c r="K206" s="180" t="s">
        <v>2522</v>
      </c>
      <c r="Q206" s="180"/>
      <c r="AH206" s="195"/>
    </row>
    <row r="207" spans="2:34" x14ac:dyDescent="0.25">
      <c r="B207" s="268"/>
      <c r="C207" s="180" t="s">
        <v>2562</v>
      </c>
      <c r="D207" s="180" t="s">
        <v>2536</v>
      </c>
      <c r="E207" s="180" t="s">
        <v>2620</v>
      </c>
      <c r="F207" s="180" t="s">
        <v>2522</v>
      </c>
      <c r="G207" s="180" t="s">
        <v>2522</v>
      </c>
      <c r="H207" s="180" t="s">
        <v>2594</v>
      </c>
      <c r="I207" s="180" t="s">
        <v>1172</v>
      </c>
      <c r="J207" s="224">
        <v>135000</v>
      </c>
      <c r="K207" s="180" t="s">
        <v>2522</v>
      </c>
      <c r="Q207" s="180"/>
      <c r="AH207" s="195"/>
    </row>
    <row r="208" spans="2:34" x14ac:dyDescent="0.25">
      <c r="B208" s="268"/>
      <c r="C208" s="180" t="s">
        <v>2562</v>
      </c>
      <c r="D208" s="180" t="s">
        <v>2536</v>
      </c>
      <c r="E208" s="180" t="s">
        <v>2602</v>
      </c>
      <c r="F208" s="180" t="s">
        <v>2522</v>
      </c>
      <c r="G208" s="180" t="s">
        <v>2522</v>
      </c>
      <c r="H208" s="180" t="s">
        <v>2594</v>
      </c>
      <c r="I208" s="180" t="s">
        <v>1172</v>
      </c>
      <c r="J208" s="224">
        <v>5574424</v>
      </c>
      <c r="K208" s="180" t="s">
        <v>2522</v>
      </c>
      <c r="Q208" s="180"/>
      <c r="AH208" s="195"/>
    </row>
    <row r="209" spans="2:34" x14ac:dyDescent="0.25">
      <c r="B209" s="268"/>
      <c r="C209" s="180" t="s">
        <v>2562</v>
      </c>
      <c r="D209" s="180" t="s">
        <v>2536</v>
      </c>
      <c r="E209" s="180" t="s">
        <v>2603</v>
      </c>
      <c r="F209" s="180" t="s">
        <v>2522</v>
      </c>
      <c r="G209" s="180" t="s">
        <v>2522</v>
      </c>
      <c r="H209" s="180" t="s">
        <v>2594</v>
      </c>
      <c r="I209" s="180" t="s">
        <v>1172</v>
      </c>
      <c r="J209" s="224">
        <v>296195</v>
      </c>
      <c r="K209" s="180" t="s">
        <v>2522</v>
      </c>
      <c r="Q209" s="180"/>
      <c r="AH209" s="195"/>
    </row>
    <row r="210" spans="2:34" x14ac:dyDescent="0.25">
      <c r="B210" s="268"/>
      <c r="C210" s="180" t="s">
        <v>2562</v>
      </c>
      <c r="D210" s="180" t="s">
        <v>2536</v>
      </c>
      <c r="E210" s="180" t="s">
        <v>2604</v>
      </c>
      <c r="F210" s="180" t="s">
        <v>2522</v>
      </c>
      <c r="G210" s="180" t="s">
        <v>2522</v>
      </c>
      <c r="H210" s="180" t="s">
        <v>2594</v>
      </c>
      <c r="I210" s="180" t="s">
        <v>1172</v>
      </c>
      <c r="J210" s="224">
        <v>1957183</v>
      </c>
      <c r="K210" s="180" t="s">
        <v>2522</v>
      </c>
      <c r="Q210" s="180"/>
      <c r="AH210" s="195"/>
    </row>
    <row r="211" spans="2:34" x14ac:dyDescent="0.25">
      <c r="B211" s="268"/>
      <c r="C211" s="180" t="s">
        <v>2562</v>
      </c>
      <c r="D211" s="180" t="s">
        <v>2536</v>
      </c>
      <c r="E211" s="180" t="s">
        <v>2605</v>
      </c>
      <c r="F211" s="180" t="s">
        <v>2522</v>
      </c>
      <c r="G211" s="180" t="s">
        <v>2522</v>
      </c>
      <c r="H211" s="180" t="s">
        <v>2594</v>
      </c>
      <c r="I211" s="180" t="s">
        <v>1172</v>
      </c>
      <c r="J211" s="224">
        <v>10820339</v>
      </c>
      <c r="K211" s="180" t="s">
        <v>2522</v>
      </c>
      <c r="Q211" s="180"/>
      <c r="AH211" s="195"/>
    </row>
    <row r="212" spans="2:34" x14ac:dyDescent="0.25">
      <c r="B212" s="268"/>
      <c r="C212" s="180" t="s">
        <v>2562</v>
      </c>
      <c r="D212" s="180" t="s">
        <v>2536</v>
      </c>
      <c r="E212" s="180" t="s">
        <v>2606</v>
      </c>
      <c r="F212" s="180" t="s">
        <v>2522</v>
      </c>
      <c r="G212" s="180" t="s">
        <v>2522</v>
      </c>
      <c r="H212" s="180" t="s">
        <v>2594</v>
      </c>
      <c r="I212" s="180" t="s">
        <v>1172</v>
      </c>
      <c r="J212" s="224">
        <v>1319375</v>
      </c>
      <c r="K212" s="180" t="s">
        <v>2522</v>
      </c>
      <c r="Q212" s="180"/>
      <c r="AH212" s="195"/>
    </row>
    <row r="213" spans="2:34" x14ac:dyDescent="0.25">
      <c r="B213" s="268"/>
      <c r="C213" s="180" t="s">
        <v>2562</v>
      </c>
      <c r="D213" s="180" t="s">
        <v>2536</v>
      </c>
      <c r="E213" s="180" t="s">
        <v>2607</v>
      </c>
      <c r="F213" s="180" t="s">
        <v>2522</v>
      </c>
      <c r="G213" s="180" t="s">
        <v>2522</v>
      </c>
      <c r="H213" s="180" t="s">
        <v>2594</v>
      </c>
      <c r="I213" s="180" t="s">
        <v>1172</v>
      </c>
      <c r="J213" s="224">
        <v>13415299</v>
      </c>
      <c r="K213" s="180" t="s">
        <v>2522</v>
      </c>
      <c r="Q213" s="180"/>
      <c r="AH213" s="195"/>
    </row>
    <row r="214" spans="2:34" x14ac:dyDescent="0.25">
      <c r="B214" s="268"/>
      <c r="C214" s="180" t="s">
        <v>2562</v>
      </c>
      <c r="D214" s="180" t="s">
        <v>2536</v>
      </c>
      <c r="E214" s="180" t="s">
        <v>2608</v>
      </c>
      <c r="F214" s="180" t="s">
        <v>2522</v>
      </c>
      <c r="G214" s="180" t="s">
        <v>2522</v>
      </c>
      <c r="H214" s="180" t="s">
        <v>2594</v>
      </c>
      <c r="I214" s="180" t="s">
        <v>1172</v>
      </c>
      <c r="J214" s="224">
        <v>829922</v>
      </c>
      <c r="K214" s="180" t="s">
        <v>2522</v>
      </c>
      <c r="Q214" s="180"/>
      <c r="AH214" s="195"/>
    </row>
    <row r="215" spans="2:34" x14ac:dyDescent="0.25">
      <c r="B215" s="268"/>
      <c r="C215" s="180" t="s">
        <v>2562</v>
      </c>
      <c r="D215" s="180" t="s">
        <v>2536</v>
      </c>
      <c r="E215" s="180" t="s">
        <v>2609</v>
      </c>
      <c r="F215" s="180" t="s">
        <v>2522</v>
      </c>
      <c r="G215" s="180" t="s">
        <v>2522</v>
      </c>
      <c r="H215" s="180" t="s">
        <v>2594</v>
      </c>
      <c r="I215" s="180" t="s">
        <v>1172</v>
      </c>
      <c r="J215" s="224">
        <v>289275</v>
      </c>
      <c r="K215" s="180" t="s">
        <v>2522</v>
      </c>
      <c r="Q215" s="180"/>
      <c r="AH215" s="195"/>
    </row>
    <row r="216" spans="2:34" x14ac:dyDescent="0.25">
      <c r="B216" s="268"/>
      <c r="C216" s="180" t="s">
        <v>2562</v>
      </c>
      <c r="D216" s="180" t="s">
        <v>2536</v>
      </c>
      <c r="E216" s="180" t="s">
        <v>2610</v>
      </c>
      <c r="F216" s="180" t="s">
        <v>2522</v>
      </c>
      <c r="G216" s="180" t="s">
        <v>2522</v>
      </c>
      <c r="H216" s="180" t="s">
        <v>2594</v>
      </c>
      <c r="I216" s="180" t="s">
        <v>1172</v>
      </c>
      <c r="J216" s="224">
        <v>39493</v>
      </c>
      <c r="K216" s="180" t="s">
        <v>2522</v>
      </c>
      <c r="Q216" s="180"/>
      <c r="AH216" s="195"/>
    </row>
    <row r="217" spans="2:34" x14ac:dyDescent="0.25">
      <c r="B217" s="268"/>
      <c r="C217" s="180" t="s">
        <v>2562</v>
      </c>
      <c r="D217" s="180" t="s">
        <v>2536</v>
      </c>
      <c r="E217" s="180" t="s">
        <v>2611</v>
      </c>
      <c r="F217" s="180" t="s">
        <v>2522</v>
      </c>
      <c r="G217" s="180" t="s">
        <v>2522</v>
      </c>
      <c r="H217" s="180" t="s">
        <v>2594</v>
      </c>
      <c r="I217" s="180" t="s">
        <v>1172</v>
      </c>
      <c r="J217" s="224">
        <v>308181</v>
      </c>
      <c r="K217" s="180" t="s">
        <v>2522</v>
      </c>
      <c r="Q217" s="180"/>
      <c r="AH217" s="195"/>
    </row>
    <row r="218" spans="2:34" x14ac:dyDescent="0.25">
      <c r="B218" s="268"/>
      <c r="C218" s="180" t="s">
        <v>2562</v>
      </c>
      <c r="D218" s="180" t="s">
        <v>2536</v>
      </c>
      <c r="E218" s="180" t="s">
        <v>2612</v>
      </c>
      <c r="F218" s="180" t="s">
        <v>2522</v>
      </c>
      <c r="G218" s="180" t="s">
        <v>2522</v>
      </c>
      <c r="H218" s="180" t="s">
        <v>2594</v>
      </c>
      <c r="I218" s="180" t="s">
        <v>1172</v>
      </c>
      <c r="J218" s="224">
        <v>46284</v>
      </c>
      <c r="K218" s="180" t="s">
        <v>2522</v>
      </c>
      <c r="Q218" s="180"/>
      <c r="AH218" s="195"/>
    </row>
    <row r="219" spans="2:34" x14ac:dyDescent="0.25">
      <c r="B219" s="268"/>
      <c r="C219" s="180" t="s">
        <v>2562</v>
      </c>
      <c r="D219" s="180" t="s">
        <v>2536</v>
      </c>
      <c r="E219" s="180" t="s">
        <v>2613</v>
      </c>
      <c r="F219" s="180" t="s">
        <v>2522</v>
      </c>
      <c r="G219" s="180" t="s">
        <v>2522</v>
      </c>
      <c r="H219" s="180" t="s">
        <v>2594</v>
      </c>
      <c r="I219" s="180" t="s">
        <v>1172</v>
      </c>
      <c r="J219" s="224">
        <v>500000</v>
      </c>
      <c r="K219" s="180" t="s">
        <v>2522</v>
      </c>
      <c r="Q219" s="180"/>
      <c r="AH219" s="195"/>
    </row>
    <row r="220" spans="2:34" x14ac:dyDescent="0.25">
      <c r="B220" s="268"/>
      <c r="C220" s="180" t="s">
        <v>2562</v>
      </c>
      <c r="D220" s="180" t="s">
        <v>2537</v>
      </c>
      <c r="E220" s="180" t="s">
        <v>2614</v>
      </c>
      <c r="F220" s="180" t="s">
        <v>2522</v>
      </c>
      <c r="G220" s="180" t="s">
        <v>2522</v>
      </c>
      <c r="H220" s="180" t="s">
        <v>2594</v>
      </c>
      <c r="I220" s="180" t="s">
        <v>1172</v>
      </c>
      <c r="J220" s="224">
        <v>275000</v>
      </c>
      <c r="K220" s="180" t="s">
        <v>2522</v>
      </c>
      <c r="Q220" s="180"/>
      <c r="AH220" s="195"/>
    </row>
    <row r="221" spans="2:34" x14ac:dyDescent="0.25">
      <c r="B221" s="268"/>
      <c r="C221" s="180" t="s">
        <v>2562</v>
      </c>
      <c r="D221" s="180" t="s">
        <v>2538</v>
      </c>
      <c r="E221" s="180" t="s">
        <v>2615</v>
      </c>
      <c r="F221" s="180" t="s">
        <v>2522</v>
      </c>
      <c r="G221" s="180" t="s">
        <v>2522</v>
      </c>
      <c r="H221" s="180" t="s">
        <v>2594</v>
      </c>
      <c r="I221" s="180" t="s">
        <v>1172</v>
      </c>
      <c r="J221" s="224">
        <v>1000000</v>
      </c>
      <c r="K221" s="180" t="s">
        <v>2522</v>
      </c>
      <c r="Q221" s="180"/>
      <c r="AH221" s="195"/>
    </row>
    <row r="222" spans="2:34" x14ac:dyDescent="0.25">
      <c r="B222" s="268"/>
      <c r="C222" s="180" t="s">
        <v>2562</v>
      </c>
      <c r="D222" s="180" t="s">
        <v>2542</v>
      </c>
      <c r="E222" s="180" t="s">
        <v>2619</v>
      </c>
      <c r="F222" s="180" t="s">
        <v>2522</v>
      </c>
      <c r="G222" s="180" t="s">
        <v>2522</v>
      </c>
      <c r="H222" s="180" t="s">
        <v>2594</v>
      </c>
      <c r="I222" s="180" t="s">
        <v>1172</v>
      </c>
      <c r="J222" s="224">
        <v>96247490</v>
      </c>
      <c r="K222" s="180" t="s">
        <v>2522</v>
      </c>
      <c r="Q222" s="180"/>
      <c r="AH222" s="195"/>
    </row>
    <row r="223" spans="2:34" x14ac:dyDescent="0.25">
      <c r="B223" s="268"/>
      <c r="C223" s="180" t="s">
        <v>2563</v>
      </c>
      <c r="D223" s="180" t="s">
        <v>2536</v>
      </c>
      <c r="E223" s="180" t="s">
        <v>2620</v>
      </c>
      <c r="F223" s="180" t="s">
        <v>2522</v>
      </c>
      <c r="G223" s="180" t="s">
        <v>2522</v>
      </c>
      <c r="H223" s="180" t="s">
        <v>2594</v>
      </c>
      <c r="I223" s="180" t="s">
        <v>1172</v>
      </c>
      <c r="J223" s="224">
        <v>730000</v>
      </c>
      <c r="K223" s="180" t="s">
        <v>2522</v>
      </c>
      <c r="Q223" s="180"/>
      <c r="AH223" s="195"/>
    </row>
    <row r="224" spans="2:34" x14ac:dyDescent="0.25">
      <c r="B224" s="268"/>
      <c r="C224" s="180" t="s">
        <v>2563</v>
      </c>
      <c r="D224" s="180" t="s">
        <v>2536</v>
      </c>
      <c r="E224" s="180" t="s">
        <v>2602</v>
      </c>
      <c r="F224" s="180" t="s">
        <v>2522</v>
      </c>
      <c r="G224" s="180" t="s">
        <v>2522</v>
      </c>
      <c r="H224" s="180" t="s">
        <v>2594</v>
      </c>
      <c r="I224" s="180" t="s">
        <v>1172</v>
      </c>
      <c r="J224" s="224">
        <v>125000</v>
      </c>
      <c r="K224" s="180" t="s">
        <v>2522</v>
      </c>
      <c r="Q224" s="180"/>
      <c r="AH224" s="195"/>
    </row>
    <row r="225" spans="2:34" x14ac:dyDescent="0.25">
      <c r="B225" s="268"/>
      <c r="C225" s="180" t="s">
        <v>2563</v>
      </c>
      <c r="D225" s="180" t="s">
        <v>2536</v>
      </c>
      <c r="E225" s="180" t="s">
        <v>2603</v>
      </c>
      <c r="F225" s="180" t="s">
        <v>2522</v>
      </c>
      <c r="G225" s="180" t="s">
        <v>2522</v>
      </c>
      <c r="H225" s="180" t="s">
        <v>2594</v>
      </c>
      <c r="I225" s="180" t="s">
        <v>1172</v>
      </c>
      <c r="J225" s="224">
        <v>18750</v>
      </c>
      <c r="K225" s="180" t="s">
        <v>2522</v>
      </c>
      <c r="Q225" s="180"/>
      <c r="AH225" s="195"/>
    </row>
    <row r="226" spans="2:34" x14ac:dyDescent="0.25">
      <c r="B226" s="268"/>
      <c r="C226" s="180" t="s">
        <v>2563</v>
      </c>
      <c r="D226" s="180" t="s">
        <v>2536</v>
      </c>
      <c r="E226" s="180" t="s">
        <v>2605</v>
      </c>
      <c r="F226" s="180" t="s">
        <v>2522</v>
      </c>
      <c r="G226" s="180" t="s">
        <v>2522</v>
      </c>
      <c r="H226" s="180" t="s">
        <v>2594</v>
      </c>
      <c r="I226" s="180" t="s">
        <v>1172</v>
      </c>
      <c r="J226" s="224">
        <v>44250</v>
      </c>
      <c r="K226" s="180" t="s">
        <v>2522</v>
      </c>
      <c r="Q226" s="180"/>
      <c r="AH226" s="195"/>
    </row>
    <row r="227" spans="2:34" x14ac:dyDescent="0.25">
      <c r="B227" s="268"/>
      <c r="C227" s="180" t="s">
        <v>2563</v>
      </c>
      <c r="D227" s="180" t="s">
        <v>2536</v>
      </c>
      <c r="E227" s="180" t="s">
        <v>2607</v>
      </c>
      <c r="F227" s="180" t="s">
        <v>2522</v>
      </c>
      <c r="G227" s="180" t="s">
        <v>2522</v>
      </c>
      <c r="H227" s="180" t="s">
        <v>2594</v>
      </c>
      <c r="I227" s="180" t="s">
        <v>1172</v>
      </c>
      <c r="J227" s="224">
        <v>17317050</v>
      </c>
      <c r="K227" s="180" t="s">
        <v>2522</v>
      </c>
      <c r="Q227" s="180"/>
      <c r="AH227" s="195"/>
    </row>
    <row r="228" spans="2:34" x14ac:dyDescent="0.25">
      <c r="B228" s="268"/>
      <c r="C228" s="180" t="s">
        <v>2563</v>
      </c>
      <c r="D228" s="180" t="s">
        <v>2536</v>
      </c>
      <c r="E228" s="180" t="s">
        <v>2608</v>
      </c>
      <c r="F228" s="180" t="s">
        <v>2522</v>
      </c>
      <c r="G228" s="180" t="s">
        <v>2522</v>
      </c>
      <c r="H228" s="180" t="s">
        <v>2594</v>
      </c>
      <c r="I228" s="180" t="s">
        <v>1172</v>
      </c>
      <c r="J228" s="224">
        <v>3000</v>
      </c>
      <c r="K228" s="180" t="s">
        <v>2522</v>
      </c>
      <c r="Q228" s="180"/>
      <c r="AH228" s="195"/>
    </row>
    <row r="229" spans="2:34" x14ac:dyDescent="0.25">
      <c r="B229" s="268"/>
      <c r="C229" s="180" t="s">
        <v>2563</v>
      </c>
      <c r="D229" s="180" t="s">
        <v>2536</v>
      </c>
      <c r="E229" s="180" t="s">
        <v>2610</v>
      </c>
      <c r="F229" s="180" t="s">
        <v>2522</v>
      </c>
      <c r="G229" s="180" t="s">
        <v>2522</v>
      </c>
      <c r="H229" s="180" t="s">
        <v>2594</v>
      </c>
      <c r="I229" s="180" t="s">
        <v>1172</v>
      </c>
      <c r="J229" s="224">
        <v>4000</v>
      </c>
      <c r="K229" s="180" t="s">
        <v>2522</v>
      </c>
      <c r="Q229" s="180"/>
      <c r="AH229" s="195"/>
    </row>
    <row r="230" spans="2:34" x14ac:dyDescent="0.25">
      <c r="B230" s="268"/>
      <c r="C230" s="180" t="s">
        <v>2563</v>
      </c>
      <c r="D230" s="180" t="s">
        <v>2536</v>
      </c>
      <c r="E230" s="180" t="s">
        <v>2611</v>
      </c>
      <c r="F230" s="180" t="s">
        <v>2522</v>
      </c>
      <c r="G230" s="180" t="s">
        <v>2522</v>
      </c>
      <c r="H230" s="180" t="s">
        <v>2594</v>
      </c>
      <c r="I230" s="180" t="s">
        <v>1172</v>
      </c>
      <c r="J230" s="224">
        <v>1050000</v>
      </c>
      <c r="K230" s="180" t="s">
        <v>2522</v>
      </c>
      <c r="Q230" s="180"/>
      <c r="AH230" s="195"/>
    </row>
    <row r="231" spans="2:34" x14ac:dyDescent="0.25">
      <c r="B231" s="268"/>
      <c r="C231" s="180" t="s">
        <v>2563</v>
      </c>
      <c r="D231" s="180" t="s">
        <v>2542</v>
      </c>
      <c r="E231" s="180" t="s">
        <v>2619</v>
      </c>
      <c r="F231" s="180" t="s">
        <v>2522</v>
      </c>
      <c r="G231" s="180" t="s">
        <v>2522</v>
      </c>
      <c r="H231" s="180" t="s">
        <v>2594</v>
      </c>
      <c r="I231" s="180" t="s">
        <v>1172</v>
      </c>
      <c r="J231" s="224">
        <v>5690150</v>
      </c>
      <c r="K231" s="180" t="s">
        <v>2522</v>
      </c>
      <c r="Q231" s="180"/>
      <c r="AH231" s="195"/>
    </row>
    <row r="232" spans="2:34" x14ac:dyDescent="0.25">
      <c r="B232" s="268"/>
      <c r="C232" s="180" t="s">
        <v>2564</v>
      </c>
      <c r="D232" s="180" t="s">
        <v>2536</v>
      </c>
      <c r="E232" s="180" t="s">
        <v>2620</v>
      </c>
      <c r="F232" s="180" t="s">
        <v>2522</v>
      </c>
      <c r="G232" s="180" t="s">
        <v>2522</v>
      </c>
      <c r="H232" s="180" t="s">
        <v>2594</v>
      </c>
      <c r="I232" s="180" t="s">
        <v>1172</v>
      </c>
      <c r="J232" s="224">
        <v>3000000</v>
      </c>
      <c r="K232" s="180" t="s">
        <v>2522</v>
      </c>
      <c r="Q232" s="180"/>
      <c r="AH232" s="195"/>
    </row>
    <row r="233" spans="2:34" x14ac:dyDescent="0.25">
      <c r="B233" s="268"/>
      <c r="C233" s="180" t="s">
        <v>2564</v>
      </c>
      <c r="D233" s="180" t="s">
        <v>2536</v>
      </c>
      <c r="E233" s="180" t="s">
        <v>2602</v>
      </c>
      <c r="F233" s="180" t="s">
        <v>2522</v>
      </c>
      <c r="G233" s="180" t="s">
        <v>2522</v>
      </c>
      <c r="H233" s="180" t="s">
        <v>2594</v>
      </c>
      <c r="I233" s="180" t="s">
        <v>1172</v>
      </c>
      <c r="J233" s="224">
        <v>3609221</v>
      </c>
      <c r="K233" s="180" t="s">
        <v>2522</v>
      </c>
      <c r="Q233" s="180"/>
      <c r="AH233" s="195"/>
    </row>
    <row r="234" spans="2:34" x14ac:dyDescent="0.25">
      <c r="B234" s="268"/>
      <c r="C234" s="180" t="s">
        <v>2564</v>
      </c>
      <c r="D234" s="180" t="s">
        <v>2536</v>
      </c>
      <c r="E234" s="180" t="s">
        <v>2603</v>
      </c>
      <c r="F234" s="180" t="s">
        <v>2522</v>
      </c>
      <c r="G234" s="180" t="s">
        <v>2522</v>
      </c>
      <c r="H234" s="180" t="s">
        <v>2594</v>
      </c>
      <c r="I234" s="180" t="s">
        <v>1172</v>
      </c>
      <c r="J234" s="224">
        <v>165915</v>
      </c>
      <c r="K234" s="180" t="s">
        <v>2522</v>
      </c>
      <c r="Q234" s="180"/>
      <c r="AH234" s="195"/>
    </row>
    <row r="235" spans="2:34" x14ac:dyDescent="0.25">
      <c r="B235" s="268"/>
      <c r="C235" s="180" t="s">
        <v>2564</v>
      </c>
      <c r="D235" s="180" t="s">
        <v>2536</v>
      </c>
      <c r="E235" s="180" t="s">
        <v>2604</v>
      </c>
      <c r="F235" s="180" t="s">
        <v>2522</v>
      </c>
      <c r="G235" s="180" t="s">
        <v>2522</v>
      </c>
      <c r="H235" s="180" t="s">
        <v>2594</v>
      </c>
      <c r="I235" s="180" t="s">
        <v>1172</v>
      </c>
      <c r="J235" s="224">
        <v>194999</v>
      </c>
      <c r="K235" s="180" t="s">
        <v>2522</v>
      </c>
      <c r="Q235" s="180"/>
      <c r="AH235" s="195"/>
    </row>
    <row r="236" spans="2:34" x14ac:dyDescent="0.25">
      <c r="B236" s="268"/>
      <c r="C236" s="180" t="s">
        <v>2564</v>
      </c>
      <c r="D236" s="180" t="s">
        <v>2536</v>
      </c>
      <c r="E236" s="180" t="s">
        <v>2605</v>
      </c>
      <c r="F236" s="180" t="s">
        <v>2522</v>
      </c>
      <c r="G236" s="180" t="s">
        <v>2522</v>
      </c>
      <c r="H236" s="180" t="s">
        <v>2594</v>
      </c>
      <c r="I236" s="180" t="s">
        <v>1172</v>
      </c>
      <c r="J236" s="224">
        <v>3180212</v>
      </c>
      <c r="K236" s="180" t="s">
        <v>2522</v>
      </c>
      <c r="Q236" s="180"/>
      <c r="AH236" s="195"/>
    </row>
    <row r="237" spans="2:34" x14ac:dyDescent="0.25">
      <c r="B237" s="268"/>
      <c r="C237" s="180" t="s">
        <v>2564</v>
      </c>
      <c r="D237" s="180" t="s">
        <v>2536</v>
      </c>
      <c r="E237" s="180" t="s">
        <v>2606</v>
      </c>
      <c r="F237" s="180" t="s">
        <v>2522</v>
      </c>
      <c r="G237" s="180" t="s">
        <v>2522</v>
      </c>
      <c r="H237" s="180" t="s">
        <v>2594</v>
      </c>
      <c r="I237" s="180" t="s">
        <v>1172</v>
      </c>
      <c r="J237" s="224">
        <v>285801</v>
      </c>
      <c r="K237" s="180" t="s">
        <v>2522</v>
      </c>
      <c r="Q237" s="180"/>
      <c r="AH237" s="195"/>
    </row>
    <row r="238" spans="2:34" x14ac:dyDescent="0.25">
      <c r="B238" s="268"/>
      <c r="C238" s="180" t="s">
        <v>2564</v>
      </c>
      <c r="D238" s="180" t="s">
        <v>2536</v>
      </c>
      <c r="E238" s="180" t="s">
        <v>2607</v>
      </c>
      <c r="F238" s="180" t="s">
        <v>2522</v>
      </c>
      <c r="G238" s="180" t="s">
        <v>2522</v>
      </c>
      <c r="H238" s="180" t="s">
        <v>2594</v>
      </c>
      <c r="I238" s="180" t="s">
        <v>1172</v>
      </c>
      <c r="J238" s="224">
        <v>9087721</v>
      </c>
      <c r="K238" s="180" t="s">
        <v>2522</v>
      </c>
      <c r="Q238" s="180"/>
      <c r="AH238" s="195"/>
    </row>
    <row r="239" spans="2:34" x14ac:dyDescent="0.25">
      <c r="B239" s="268"/>
      <c r="C239" s="180" t="s">
        <v>2564</v>
      </c>
      <c r="D239" s="180" t="s">
        <v>2536</v>
      </c>
      <c r="E239" s="180" t="s">
        <v>2610</v>
      </c>
      <c r="F239" s="180" t="s">
        <v>2522</v>
      </c>
      <c r="G239" s="180" t="s">
        <v>2522</v>
      </c>
      <c r="H239" s="180" t="s">
        <v>2594</v>
      </c>
      <c r="I239" s="180" t="s">
        <v>1172</v>
      </c>
      <c r="J239" s="224">
        <v>22122</v>
      </c>
      <c r="K239" s="180" t="s">
        <v>2522</v>
      </c>
      <c r="Q239" s="180"/>
      <c r="AH239" s="195"/>
    </row>
    <row r="240" spans="2:34" x14ac:dyDescent="0.25">
      <c r="B240" s="268"/>
      <c r="C240" s="180" t="s">
        <v>2564</v>
      </c>
      <c r="D240" s="180" t="s">
        <v>2536</v>
      </c>
      <c r="E240" s="180" t="s">
        <v>2611</v>
      </c>
      <c r="F240" s="180" t="s">
        <v>2522</v>
      </c>
      <c r="G240" s="180" t="s">
        <v>2522</v>
      </c>
      <c r="H240" s="180" t="s">
        <v>2594</v>
      </c>
      <c r="I240" s="180" t="s">
        <v>1172</v>
      </c>
      <c r="J240" s="224">
        <v>373346</v>
      </c>
      <c r="K240" s="180" t="s">
        <v>2522</v>
      </c>
      <c r="Q240" s="180"/>
      <c r="AH240" s="195"/>
    </row>
    <row r="241" spans="2:34" x14ac:dyDescent="0.25">
      <c r="B241" s="268"/>
      <c r="C241" s="180" t="s">
        <v>2564</v>
      </c>
      <c r="D241" s="180" t="s">
        <v>2542</v>
      </c>
      <c r="E241" s="180" t="s">
        <v>2619</v>
      </c>
      <c r="F241" s="180" t="s">
        <v>2522</v>
      </c>
      <c r="G241" s="180" t="s">
        <v>2522</v>
      </c>
      <c r="H241" s="180" t="s">
        <v>2594</v>
      </c>
      <c r="I241" s="180" t="s">
        <v>1172</v>
      </c>
      <c r="J241" s="224">
        <v>7902926</v>
      </c>
      <c r="K241" s="180" t="s">
        <v>2522</v>
      </c>
      <c r="Q241" s="180"/>
      <c r="AH241" s="195"/>
    </row>
    <row r="242" spans="2:34" x14ac:dyDescent="0.25">
      <c r="B242" s="268"/>
      <c r="C242" s="180" t="s">
        <v>2565</v>
      </c>
      <c r="D242" s="180" t="s">
        <v>2536</v>
      </c>
      <c r="E242" s="180" t="s">
        <v>2600</v>
      </c>
      <c r="F242" s="180" t="s">
        <v>2522</v>
      </c>
      <c r="G242" s="180" t="s">
        <v>2522</v>
      </c>
      <c r="H242" s="180" t="s">
        <v>2594</v>
      </c>
      <c r="I242" s="180" t="s">
        <v>1172</v>
      </c>
      <c r="J242" s="224">
        <v>93500</v>
      </c>
      <c r="K242" s="180" t="s">
        <v>2522</v>
      </c>
      <c r="Q242" s="180"/>
      <c r="AH242" s="195"/>
    </row>
    <row r="243" spans="2:34" x14ac:dyDescent="0.25">
      <c r="B243" s="268"/>
      <c r="C243" s="180" t="s">
        <v>2565</v>
      </c>
      <c r="D243" s="180" t="s">
        <v>2536</v>
      </c>
      <c r="E243" s="180" t="s">
        <v>2601</v>
      </c>
      <c r="F243" s="180" t="s">
        <v>2522</v>
      </c>
      <c r="G243" s="180" t="s">
        <v>2522</v>
      </c>
      <c r="H243" s="180" t="s">
        <v>2594</v>
      </c>
      <c r="I243" s="180" t="s">
        <v>1172</v>
      </c>
      <c r="J243" s="224">
        <v>3000000</v>
      </c>
      <c r="K243" s="180" t="s">
        <v>2522</v>
      </c>
      <c r="Q243" s="180"/>
      <c r="AH243" s="195"/>
    </row>
    <row r="244" spans="2:34" x14ac:dyDescent="0.25">
      <c r="B244" s="268"/>
      <c r="C244" s="180" t="s">
        <v>2565</v>
      </c>
      <c r="D244" s="180" t="s">
        <v>2536</v>
      </c>
      <c r="E244" s="180" t="s">
        <v>2620</v>
      </c>
      <c r="F244" s="180" t="s">
        <v>2522</v>
      </c>
      <c r="G244" s="180" t="s">
        <v>2522</v>
      </c>
      <c r="H244" s="180" t="s">
        <v>2594</v>
      </c>
      <c r="I244" s="180" t="s">
        <v>1172</v>
      </c>
      <c r="J244" s="224">
        <v>201137</v>
      </c>
      <c r="K244" s="180" t="s">
        <v>2522</v>
      </c>
      <c r="Q244" s="180"/>
      <c r="AH244" s="195"/>
    </row>
    <row r="245" spans="2:34" x14ac:dyDescent="0.25">
      <c r="B245" s="268"/>
      <c r="C245" s="180" t="s">
        <v>2565</v>
      </c>
      <c r="D245" s="180" t="s">
        <v>2536</v>
      </c>
      <c r="E245" s="180" t="s">
        <v>2602</v>
      </c>
      <c r="F245" s="180" t="s">
        <v>2522</v>
      </c>
      <c r="G245" s="180" t="s">
        <v>2522</v>
      </c>
      <c r="H245" s="180" t="s">
        <v>2594</v>
      </c>
      <c r="I245" s="180" t="s">
        <v>1172</v>
      </c>
      <c r="J245" s="224">
        <v>145659</v>
      </c>
      <c r="K245" s="180" t="s">
        <v>2522</v>
      </c>
      <c r="Q245" s="180"/>
      <c r="AH245" s="195"/>
    </row>
    <row r="246" spans="2:34" x14ac:dyDescent="0.25">
      <c r="B246" s="268"/>
      <c r="C246" s="180" t="s">
        <v>2565</v>
      </c>
      <c r="D246" s="180" t="s">
        <v>2536</v>
      </c>
      <c r="E246" s="180" t="s">
        <v>2604</v>
      </c>
      <c r="F246" s="180" t="s">
        <v>2522</v>
      </c>
      <c r="G246" s="180" t="s">
        <v>2522</v>
      </c>
      <c r="H246" s="180" t="s">
        <v>2594</v>
      </c>
      <c r="I246" s="180" t="s">
        <v>1172</v>
      </c>
      <c r="J246" s="224">
        <v>259910</v>
      </c>
      <c r="K246" s="180" t="s">
        <v>2522</v>
      </c>
      <c r="Q246" s="180"/>
      <c r="AH246" s="195"/>
    </row>
    <row r="247" spans="2:34" x14ac:dyDescent="0.25">
      <c r="B247" s="268"/>
      <c r="C247" s="180" t="s">
        <v>2565</v>
      </c>
      <c r="D247" s="180" t="s">
        <v>2536</v>
      </c>
      <c r="E247" s="180" t="s">
        <v>2605</v>
      </c>
      <c r="F247" s="180" t="s">
        <v>2522</v>
      </c>
      <c r="G247" s="180" t="s">
        <v>2522</v>
      </c>
      <c r="H247" s="180" t="s">
        <v>2594</v>
      </c>
      <c r="I247" s="180" t="s">
        <v>1172</v>
      </c>
      <c r="J247" s="224">
        <v>1031927</v>
      </c>
      <c r="K247" s="180" t="s">
        <v>2522</v>
      </c>
      <c r="Q247" s="180"/>
      <c r="AH247" s="195"/>
    </row>
    <row r="248" spans="2:34" x14ac:dyDescent="0.25">
      <c r="B248" s="268"/>
      <c r="C248" s="180" t="s">
        <v>2565</v>
      </c>
      <c r="D248" s="180" t="s">
        <v>2536</v>
      </c>
      <c r="E248" s="180" t="s">
        <v>2606</v>
      </c>
      <c r="F248" s="180" t="s">
        <v>2522</v>
      </c>
      <c r="G248" s="180" t="s">
        <v>2522</v>
      </c>
      <c r="H248" s="180" t="s">
        <v>2594</v>
      </c>
      <c r="I248" s="180" t="s">
        <v>1172</v>
      </c>
      <c r="J248" s="224">
        <v>106460</v>
      </c>
      <c r="K248" s="180" t="s">
        <v>2522</v>
      </c>
      <c r="Q248" s="180"/>
      <c r="AH248" s="195"/>
    </row>
    <row r="249" spans="2:34" x14ac:dyDescent="0.25">
      <c r="B249" s="268"/>
      <c r="C249" s="180" t="s">
        <v>2565</v>
      </c>
      <c r="D249" s="180" t="s">
        <v>2536</v>
      </c>
      <c r="E249" s="180" t="s">
        <v>2607</v>
      </c>
      <c r="F249" s="180" t="s">
        <v>2522</v>
      </c>
      <c r="G249" s="180" t="s">
        <v>2522</v>
      </c>
      <c r="H249" s="180" t="s">
        <v>2594</v>
      </c>
      <c r="I249" s="180" t="s">
        <v>1172</v>
      </c>
      <c r="J249" s="224">
        <v>1228576</v>
      </c>
      <c r="K249" s="180" t="s">
        <v>2522</v>
      </c>
      <c r="Q249" s="180"/>
      <c r="AH249" s="195"/>
    </row>
    <row r="250" spans="2:34" x14ac:dyDescent="0.25">
      <c r="B250" s="268"/>
      <c r="C250" s="180" t="s">
        <v>2565</v>
      </c>
      <c r="D250" s="180" t="s">
        <v>2536</v>
      </c>
      <c r="E250" s="180" t="s">
        <v>2608</v>
      </c>
      <c r="F250" s="180" t="s">
        <v>2522</v>
      </c>
      <c r="G250" s="180" t="s">
        <v>2522</v>
      </c>
      <c r="H250" s="180" t="s">
        <v>2594</v>
      </c>
      <c r="I250" s="180" t="s">
        <v>1172</v>
      </c>
      <c r="J250" s="224">
        <v>233805</v>
      </c>
      <c r="K250" s="180" t="s">
        <v>2522</v>
      </c>
      <c r="Q250" s="180"/>
      <c r="AH250" s="195"/>
    </row>
    <row r="251" spans="2:34" x14ac:dyDescent="0.25">
      <c r="B251" s="268"/>
      <c r="C251" s="180" t="s">
        <v>2565</v>
      </c>
      <c r="D251" s="180" t="s">
        <v>2536</v>
      </c>
      <c r="E251" s="180" t="s">
        <v>2609</v>
      </c>
      <c r="F251" s="180" t="s">
        <v>2522</v>
      </c>
      <c r="G251" s="180" t="s">
        <v>2522</v>
      </c>
      <c r="H251" s="180" t="s">
        <v>2594</v>
      </c>
      <c r="I251" s="180" t="s">
        <v>1172</v>
      </c>
      <c r="J251" s="224">
        <v>240000</v>
      </c>
      <c r="K251" s="180" t="s">
        <v>2522</v>
      </c>
      <c r="Q251" s="180"/>
      <c r="AH251" s="195"/>
    </row>
    <row r="252" spans="2:34" x14ac:dyDescent="0.25">
      <c r="B252" s="268"/>
      <c r="C252" s="180" t="s">
        <v>2565</v>
      </c>
      <c r="D252" s="180" t="s">
        <v>2536</v>
      </c>
      <c r="E252" s="180" t="s">
        <v>2610</v>
      </c>
      <c r="F252" s="180" t="s">
        <v>2522</v>
      </c>
      <c r="G252" s="180" t="s">
        <v>2522</v>
      </c>
      <c r="H252" s="180" t="s">
        <v>2594</v>
      </c>
      <c r="I252" s="180" t="s">
        <v>1172</v>
      </c>
      <c r="J252" s="224">
        <v>30400</v>
      </c>
      <c r="K252" s="180" t="s">
        <v>2522</v>
      </c>
      <c r="Q252" s="180"/>
      <c r="AH252" s="195"/>
    </row>
    <row r="253" spans="2:34" x14ac:dyDescent="0.25">
      <c r="B253" s="268"/>
      <c r="C253" s="180" t="s">
        <v>2565</v>
      </c>
      <c r="D253" s="180" t="s">
        <v>2536</v>
      </c>
      <c r="E253" s="180" t="s">
        <v>2612</v>
      </c>
      <c r="F253" s="180" t="s">
        <v>2522</v>
      </c>
      <c r="G253" s="180" t="s">
        <v>2522</v>
      </c>
      <c r="H253" s="180" t="s">
        <v>2594</v>
      </c>
      <c r="I253" s="180" t="s">
        <v>1172</v>
      </c>
      <c r="J253" s="224">
        <v>60800</v>
      </c>
      <c r="K253" s="180" t="s">
        <v>2522</v>
      </c>
      <c r="Q253" s="180"/>
      <c r="AH253" s="195"/>
    </row>
    <row r="254" spans="2:34" x14ac:dyDescent="0.25">
      <c r="B254" s="268"/>
      <c r="C254" s="180" t="s">
        <v>2565</v>
      </c>
      <c r="D254" s="180" t="s">
        <v>2537</v>
      </c>
      <c r="E254" s="180" t="s">
        <v>2614</v>
      </c>
      <c r="F254" s="180" t="s">
        <v>2522</v>
      </c>
      <c r="G254" s="180" t="s">
        <v>2522</v>
      </c>
      <c r="H254" s="180" t="s">
        <v>2594</v>
      </c>
      <c r="I254" s="180" t="s">
        <v>1172</v>
      </c>
      <c r="J254" s="224">
        <v>55000</v>
      </c>
      <c r="K254" s="180" t="s">
        <v>2522</v>
      </c>
      <c r="Q254" s="180"/>
      <c r="AH254" s="195"/>
    </row>
    <row r="255" spans="2:34" x14ac:dyDescent="0.25">
      <c r="B255" s="268"/>
      <c r="C255" s="180" t="s">
        <v>2565</v>
      </c>
      <c r="D255" s="180" t="s">
        <v>2542</v>
      </c>
      <c r="E255" s="180" t="s">
        <v>2619</v>
      </c>
      <c r="F255" s="180" t="s">
        <v>2522</v>
      </c>
      <c r="G255" s="180" t="s">
        <v>2522</v>
      </c>
      <c r="H255" s="180" t="s">
        <v>2594</v>
      </c>
      <c r="I255" s="180" t="s">
        <v>1172</v>
      </c>
      <c r="J255" s="224">
        <v>9680456</v>
      </c>
      <c r="K255" s="180" t="s">
        <v>2522</v>
      </c>
      <c r="Q255" s="180"/>
      <c r="AH255" s="195"/>
    </row>
    <row r="256" spans="2:34" x14ac:dyDescent="0.25">
      <c r="B256" s="268"/>
      <c r="J256" s="224"/>
      <c r="Q256" s="180"/>
      <c r="AH256" s="195"/>
    </row>
    <row r="257" spans="3:11" ht="15" thickBot="1" x14ac:dyDescent="0.3">
      <c r="G257" s="198"/>
    </row>
    <row r="258" spans="3:11" ht="17.25" thickBot="1" x14ac:dyDescent="0.35">
      <c r="G258" s="198"/>
      <c r="I258" s="203" t="s">
        <v>2523</v>
      </c>
      <c r="J258" s="205"/>
      <c r="K258" s="225">
        <f>SUMIF(Table10[Devise de déclaration],"USD",Table10[Valeur de revenus])+(IFERROR(SUMIF(Table10[Devise de déclaration],"&lt;&gt;USD",Table10[Valeur de revenus])/'Partie 1 - Présentation'!$E$51,0))</f>
        <v>0</v>
      </c>
    </row>
    <row r="259" spans="3:11" ht="17.25" thickBot="1" x14ac:dyDescent="0.35">
      <c r="G259" s="198"/>
      <c r="I259" s="205"/>
      <c r="J259" s="259"/>
      <c r="K259" s="260"/>
    </row>
    <row r="260" spans="3:11" ht="17.25" thickBot="1" x14ac:dyDescent="0.35">
      <c r="G260" s="198"/>
      <c r="I260" s="203" t="str">
        <f>"Total en "&amp;'Partie 1 - Présentation'!$E$50</f>
        <v>Total en XOF</v>
      </c>
      <c r="J260" s="205"/>
      <c r="K260" s="225">
        <f>IF('Partie 1 - Présentation'!$E$50="USD",0,SUMIF(Table10[Devise de déclaration],'Partie 1 - Présentation'!$E$50,Table10[Valeur de revenus]))+(IFERROR(SUMIF(Table10[Devise de déclaration],"USD",Table10[Valeur de revenus])*'Partie 1 - Présentation'!$E$51,0))</f>
        <v>12289513700</v>
      </c>
    </row>
    <row r="261" spans="3:11" ht="16.5" x14ac:dyDescent="0.3">
      <c r="G261" s="198"/>
      <c r="I261" s="259"/>
      <c r="J261" s="259"/>
      <c r="K261" s="260"/>
    </row>
    <row r="262" spans="3:11" x14ac:dyDescent="0.25">
      <c r="C262" s="180" t="s">
        <v>1463</v>
      </c>
    </row>
    <row r="263" spans="3:11" ht="24" x14ac:dyDescent="0.25">
      <c r="C263" s="207" t="s">
        <v>2350</v>
      </c>
      <c r="D263" s="192"/>
      <c r="E263" s="192"/>
      <c r="F263" s="192"/>
      <c r="G263" s="192"/>
      <c r="H263" s="192"/>
      <c r="I263" s="192"/>
      <c r="J263" s="192"/>
      <c r="K263" s="192"/>
    </row>
    <row r="264" spans="3:11" x14ac:dyDescent="0.25">
      <c r="C264" s="208" t="s">
        <v>2361</v>
      </c>
      <c r="D264" s="209"/>
      <c r="E264" s="209"/>
      <c r="F264" s="209"/>
      <c r="G264" s="210"/>
      <c r="H264" s="209"/>
      <c r="I264" s="209"/>
      <c r="J264" s="209"/>
      <c r="K264" s="209"/>
    </row>
    <row r="265" spans="3:11" x14ac:dyDescent="0.25">
      <c r="C265" s="208"/>
      <c r="D265" s="209"/>
      <c r="E265" s="209"/>
      <c r="F265" s="209"/>
      <c r="G265" s="210"/>
      <c r="H265" s="209"/>
      <c r="I265" s="209"/>
      <c r="J265" s="209"/>
      <c r="K265" s="209"/>
    </row>
    <row r="266" spans="3:11" x14ac:dyDescent="0.25">
      <c r="C266" s="208" t="s">
        <v>2362</v>
      </c>
      <c r="D266" s="413" t="s">
        <v>2353</v>
      </c>
      <c r="E266" s="413"/>
      <c r="F266" s="413"/>
      <c r="G266" s="413"/>
      <c r="H266" s="413"/>
      <c r="I266" s="413"/>
      <c r="J266" s="413"/>
      <c r="K266" s="413"/>
    </row>
    <row r="267" spans="3:11" x14ac:dyDescent="0.25">
      <c r="C267" s="208" t="s">
        <v>2362</v>
      </c>
      <c r="D267" s="413" t="s">
        <v>2353</v>
      </c>
      <c r="E267" s="413"/>
      <c r="F267" s="413"/>
      <c r="G267" s="413"/>
      <c r="H267" s="413"/>
      <c r="I267" s="413"/>
      <c r="J267" s="413"/>
      <c r="K267" s="413"/>
    </row>
    <row r="268" spans="3:11" x14ac:dyDescent="0.25">
      <c r="C268" s="208" t="s">
        <v>2362</v>
      </c>
      <c r="D268" s="413" t="s">
        <v>2353</v>
      </c>
      <c r="E268" s="413"/>
      <c r="F268" s="413"/>
      <c r="G268" s="413"/>
      <c r="H268" s="413"/>
      <c r="I268" s="413"/>
      <c r="J268" s="413"/>
      <c r="K268" s="413"/>
    </row>
    <row r="269" spans="3:11" x14ac:dyDescent="0.25">
      <c r="C269" s="208" t="s">
        <v>2362</v>
      </c>
      <c r="D269" s="413" t="s">
        <v>2353</v>
      </c>
      <c r="E269" s="413"/>
      <c r="F269" s="413"/>
      <c r="G269" s="413"/>
      <c r="H269" s="413"/>
      <c r="I269" s="413"/>
      <c r="J269" s="413"/>
      <c r="K269" s="413"/>
    </row>
    <row r="270" spans="3:11" x14ac:dyDescent="0.25">
      <c r="C270" s="208" t="s">
        <v>2362</v>
      </c>
      <c r="D270" s="209" t="s">
        <v>2071</v>
      </c>
      <c r="E270" s="209"/>
      <c r="F270" s="209"/>
      <c r="G270" s="210"/>
      <c r="H270" s="209"/>
      <c r="I270" s="209"/>
      <c r="J270" s="209"/>
      <c r="K270" s="209"/>
    </row>
    <row r="271" spans="3:11" x14ac:dyDescent="0.25">
      <c r="C271" s="208"/>
      <c r="D271" s="209"/>
      <c r="E271" s="209"/>
      <c r="F271" s="209"/>
      <c r="G271" s="210"/>
      <c r="H271" s="209"/>
      <c r="I271" s="209"/>
      <c r="J271" s="209"/>
      <c r="K271" s="209"/>
    </row>
    <row r="272" spans="3:11" ht="15" customHeight="1" thickBot="1" x14ac:dyDescent="0.3">
      <c r="C272" s="62"/>
      <c r="D272" s="62"/>
      <c r="E272" s="62"/>
      <c r="F272" s="62"/>
      <c r="G272" s="62"/>
      <c r="H272" s="62"/>
      <c r="I272" s="62"/>
      <c r="J272" s="62"/>
      <c r="K272" s="62"/>
    </row>
    <row r="274" spans="3:15" ht="14.25" hidden="1" customHeight="1" thickBot="1" x14ac:dyDescent="0.35">
      <c r="C274" s="385" t="s">
        <v>2159</v>
      </c>
      <c r="D274" s="385"/>
      <c r="E274" s="385"/>
      <c r="F274" s="385"/>
      <c r="G274" s="385"/>
      <c r="H274" s="385"/>
      <c r="I274" s="385"/>
      <c r="J274" s="385"/>
      <c r="K274" s="385"/>
      <c r="L274" s="226"/>
      <c r="M274" s="226"/>
      <c r="N274" s="226"/>
      <c r="O274" s="226"/>
    </row>
    <row r="275" spans="3:15" ht="17.25" hidden="1" customHeight="1" thickBot="1" x14ac:dyDescent="0.35">
      <c r="C275" s="365" t="s">
        <v>2160</v>
      </c>
      <c r="D275" s="365"/>
      <c r="E275" s="365"/>
      <c r="F275" s="365"/>
      <c r="G275" s="365"/>
      <c r="H275" s="365"/>
      <c r="I275" s="365"/>
      <c r="J275" s="365"/>
      <c r="K275" s="365"/>
      <c r="L275" s="227"/>
      <c r="M275" s="227"/>
      <c r="N275" s="227"/>
      <c r="O275" s="227"/>
    </row>
    <row r="276" spans="3:15" ht="13.5" hidden="1" customHeight="1" thickBot="1" x14ac:dyDescent="0.35">
      <c r="C276" s="365" t="s">
        <v>2161</v>
      </c>
      <c r="D276" s="365"/>
      <c r="E276" s="365"/>
      <c r="F276" s="365"/>
      <c r="G276" s="365"/>
      <c r="H276" s="365"/>
      <c r="I276" s="365"/>
      <c r="J276" s="365"/>
      <c r="K276" s="365"/>
      <c r="L276" s="228"/>
      <c r="M276" s="228"/>
      <c r="N276" s="228"/>
      <c r="O276" s="228"/>
    </row>
    <row r="277" spans="3:15" ht="17.25" hidden="1" customHeight="1" x14ac:dyDescent="0.3">
      <c r="C277" s="395" t="s">
        <v>2162</v>
      </c>
      <c r="D277" s="395"/>
      <c r="E277" s="395"/>
      <c r="F277" s="395"/>
      <c r="G277" s="395"/>
      <c r="H277" s="395"/>
      <c r="I277" s="395"/>
      <c r="J277" s="395"/>
      <c r="K277" s="395"/>
      <c r="L277" s="229"/>
      <c r="M277" s="229"/>
      <c r="N277" s="229"/>
      <c r="O277" s="229"/>
    </row>
    <row r="278" spans="3:15" ht="17.25" thickBot="1" x14ac:dyDescent="0.3">
      <c r="C278" s="62"/>
      <c r="D278" s="62"/>
      <c r="E278" s="62"/>
      <c r="F278" s="62"/>
      <c r="G278" s="62"/>
      <c r="H278" s="62"/>
      <c r="I278" s="62"/>
      <c r="J278" s="62"/>
      <c r="K278" s="62"/>
    </row>
    <row r="279" spans="3:15" x14ac:dyDescent="0.25">
      <c r="C279" s="360" t="s">
        <v>2215</v>
      </c>
      <c r="D279" s="360"/>
      <c r="E279" s="360"/>
      <c r="F279" s="360"/>
      <c r="G279" s="360"/>
      <c r="H279" s="360"/>
      <c r="I279" s="360"/>
      <c r="J279" s="360"/>
      <c r="K279" s="360"/>
    </row>
    <row r="280" spans="3:15" x14ac:dyDescent="0.25">
      <c r="C280" s="169" t="s">
        <v>2363</v>
      </c>
      <c r="D280" s="169"/>
      <c r="E280" s="169"/>
      <c r="F280" s="169"/>
      <c r="G280" s="169"/>
      <c r="H280" s="169"/>
      <c r="I280" s="360"/>
      <c r="J280" s="360"/>
      <c r="K280" s="360"/>
    </row>
  </sheetData>
  <protectedRanges>
    <protectedRange algorithmName="SHA-512" hashValue="19r0bVvPR7yZA0UiYij7Tv1CBk3noIABvFePbLhCJ4nk3L6A+Fy+RdPPS3STf+a52x4pG2PQK4FAkXK9epnlIA==" saltValue="gQC4yrLvnbJqxYZ0KSEoZA==" spinCount="100000" sqref="I261 C257:D261 F257:G261 H15:H257 B15:D256" name="Government revenues_1"/>
    <protectedRange algorithmName="SHA-512" hashValue="19r0bVvPR7yZA0UiYij7Tv1CBk3noIABvFePbLhCJ4nk3L6A+Fy+RdPPS3STf+a52x4pG2PQK4FAkXK9epnlIA==" saltValue="gQC4yrLvnbJqxYZ0KSEoZA==" spinCount="100000" sqref="J258:J261 I15:I256" name="Government revenues_2"/>
  </protectedRanges>
  <mergeCells count="20">
    <mergeCell ref="D266:K266"/>
    <mergeCell ref="D267:K267"/>
    <mergeCell ref="D268:K268"/>
    <mergeCell ref="D269:K269"/>
    <mergeCell ref="I280:K280"/>
    <mergeCell ref="C276:K276"/>
    <mergeCell ref="C277:K277"/>
    <mergeCell ref="C279:K279"/>
    <mergeCell ref="C3:F3"/>
    <mergeCell ref="C4:G4"/>
    <mergeCell ref="C5:G5"/>
    <mergeCell ref="C6:G6"/>
    <mergeCell ref="C7:G7"/>
    <mergeCell ref="C11:K11"/>
    <mergeCell ref="C13:K13"/>
    <mergeCell ref="C274:K274"/>
    <mergeCell ref="C275:K275"/>
    <mergeCell ref="I4:K8"/>
    <mergeCell ref="C9:K9"/>
    <mergeCell ref="C8:G8"/>
  </mergeCells>
  <dataValidations count="9">
    <dataValidation type="whole" allowBlank="1" showInputMessage="1" showErrorMessage="1" errorTitle="Veuillez ne pas modifier" error="Veuillez ne pas modifier ces cellules" sqref="C274:C277 I280:K280" xr:uid="{57FB8956-8886-4544-B87B-E90A685DCD42}">
      <formula1>444</formula1>
      <formula2>445</formula2>
    </dataValidation>
    <dataValidation allowBlank="1" showInputMessage="1" showErrorMessage="1" errorTitle="Veuillez ne pas modifier" error="Veuillez ne pas modifier ces cellules" sqref="C280:E280" xr:uid="{2196945A-5BE1-4C2A-BE8A-AD6E26F529A7}"/>
    <dataValidation type="whole" errorStyle="warning" allowBlank="1" showInputMessage="1" showErrorMessage="1" errorTitle="Veuillez ne pas remplir" error="Ces cellules seront complétées automatiquement" sqref="K258 K260" xr:uid="{E0955F84-CF46-403C-A96B-A533675BDDC3}">
      <formula1>44444</formula1>
      <formula2>44445</formula2>
    </dataValidation>
    <dataValidation type="list" allowBlank="1" showInputMessage="1" showErrorMessage="1" sqref="K256" xr:uid="{3676EA40-39C4-4445-9C42-FA6D66FA72E5}">
      <formula1>"Simple_options_list"</formula1>
    </dataValidation>
    <dataValidation allowBlank="1" showInputMessage="1" showErrorMessage="1" promptTitle="Volume en nature" prompt="Veuillez renseigner le volume en nature du flux de revenu, si applicable" sqref="L15:L256" xr:uid="{74B2EE4B-5C91-44FD-BAEF-E32A9E459541}"/>
    <dataValidation type="list" allowBlank="1" showInputMessage="1" showErrorMessage="1" sqref="C15:C256" xr:uid="{B6B7EB1A-CE56-4498-9FA2-2F9C5748A2BD}">
      <formula1>Companies_list</formula1>
    </dataValidation>
    <dataValidation type="decimal" operator="notBetween" allowBlank="1" showInputMessage="1" showErrorMessage="1" errorTitle="Nombre" error="Veuillez inscrire un nombre dans cette cellule" promptTitle="Montant du flux de revenus" prompt="Veuillez inscrire le montant total réconcilié du flux de revenus comme reporté par le gouvernement, " sqref="J15:J256" xr:uid="{F5697852-5424-40D3-886B-BB5D3E2162F3}">
      <formula1>0.1</formula1>
      <formula2>0.2</formula2>
    </dataValidation>
    <dataValidation type="list" allowBlank="1" showInputMessage="1" showErrorMessage="1" promptTitle="Nom du flux de revenu" prompt="Veuillez saisir le nom des flux de revenus ici._x000a__x000a_Inclure uniquement les paiements effectués au nom des entreprises. NE PAS inclure les revenus au nom de particuliers, tels que PAYE, etc..." sqref="E15:E256" xr:uid="{04B89EC5-5E6B-4F94-B74D-E536B28B3990}">
      <formula1>Revenue_stream_list</formula1>
    </dataValidation>
    <dataValidation type="list" allowBlank="1" showInputMessage="1" showErrorMessage="1" sqref="D15:D256" xr:uid="{28EF720B-7618-42E4-BE48-44C61AC2FCAC}">
      <formula1>Government_entities_list</formula1>
    </dataValidation>
  </dataValidations>
  <hyperlinks>
    <hyperlink ref="C13" r:id="rId1" location="r4-1" display="EITI Requirement 4.1" xr:uid="{00000000-0004-0000-0500-000004000000}"/>
    <hyperlink ref="C9:K9" r:id="rId2" display="If you have any questions, please contact data@eiti.org" xr:uid="{00000000-0004-0000-0500-000005000000}"/>
    <hyperlink ref="C276:H276" r:id="rId3" display="Pour la version la plus récente des modèles de données résumées, consultez https://eiti.org/fr/document/modele-donnees-resumees-itie" xr:uid="{8C407262-8913-493A-9FC4-16A008DC04B3}"/>
    <hyperlink ref="C275:H275" r:id="rId4" display="Vous voulez en savoir plus sur votre pays ? Vérifiez si votre pays met en œuvre la Norme ITIE en visitant https://eiti.org/countries" xr:uid="{B550273B-C2A8-4BFF-92DC-DA59B212B8B9}"/>
    <hyperlink ref="C277:H277" r:id="rId5" display="Give us your feedback or report a conflict in the data! Write to us at  data@eiti.org" xr:uid="{95C432BD-4805-43FB-BFB4-24CA5D2DDD85}"/>
    <hyperlink ref="C13:K13" r:id="rId6" location="r4-1" display="Exigence ITIE 4.1.c: Paiements des entreprises ;  Exigence ITIE 4.7: Déclaration par projet" xr:uid="{56E47720-71A5-4292-8CE6-DF965AE29E62}"/>
  </hyperlinks>
  <pageMargins left="0.7" right="0.7" top="0.75" bottom="0.75" header="0.3" footer="0.3"/>
  <pageSetup paperSize="9" orientation="portrait" r:id="rId7"/>
  <tableParts count="1">
    <tablePart r:id="rId8"/>
  </tableParts>
  <extLst>
    <ext xmlns:x14="http://schemas.microsoft.com/office/spreadsheetml/2009/9/main" uri="{CCE6A557-97BC-4b89-ADB6-D9C93CAAB3DF}">
      <x14:dataValidations xmlns:xm="http://schemas.microsoft.com/office/excel/2006/main" count="4">
        <x14:dataValidation type="list" allowBlank="1" showInputMessage="1" showErrorMessage="1" xr:uid="{4B62CD62-4315-4760-9D20-3717CF5F4392}">
          <x14:formula1>
            <xm:f>Listes!$I$11:$I$168</xm:f>
          </x14:formula1>
          <xm:sqref>J259 J261</xm:sqref>
        </x14:dataValidation>
        <x14:dataValidation type="list" allowBlank="1" showInputMessage="1" showErrorMessage="1" xr:uid="{835B35E2-CA88-4442-A5C8-F01CD6E7D433}">
          <x14:formula1>
            <xm:f>Listes!$I$3:$I$7</xm:f>
          </x14:formula1>
          <xm:sqref>K15:K255</xm:sqref>
        </x14:dataValidation>
        <x14:dataValidation type="list" operator="greaterThanOrEqual" allowBlank="1" showInputMessage="1" showErrorMessage="1" errorTitle="Nombre" error="Veuillez saisir uniquement des chiffres dans cette cellule. " xr:uid="{DDA99A49-5FA2-4501-BEE8-B7997A8E7207}">
          <x14:formula1>
            <xm:f>Listes!$I$11:$I$168</xm:f>
          </x14:formula1>
          <xm:sqref>I15:I256</xm:sqref>
        </x14:dataValidation>
        <x14:dataValidation type="list" allowBlank="1" showInputMessage="1" showErrorMessage="1" xr:uid="{E517FE03-1D14-4653-BEC3-9C25B305920A}">
          <x14:formula1>
            <xm:f>'Partie 3 - Entités déclarantes'!$B$65:$B$66</xm:f>
          </x14:formula1>
          <xm:sqref>H15:H256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E246"/>
  <sheetViews>
    <sheetView zoomScale="70" zoomScaleNormal="70" workbookViewId="0">
      <selection activeCell="S29" sqref="S29"/>
    </sheetView>
  </sheetViews>
  <sheetFormatPr baseColWidth="10" defaultColWidth="26.28515625" defaultRowHeight="14.25" x14ac:dyDescent="0.25"/>
  <cols>
    <col min="1" max="6" width="26.28515625" style="1"/>
    <col min="7" max="7" width="29" style="1" customWidth="1"/>
    <col min="8" max="9" width="26.28515625" style="1"/>
    <col min="10" max="10" width="18.7109375" style="1" customWidth="1"/>
    <col min="11" max="11" width="29.85546875" style="1" customWidth="1"/>
    <col min="12" max="12" width="4" style="1" customWidth="1"/>
    <col min="13" max="13" width="3.85546875" style="1" customWidth="1"/>
    <col min="14" max="16" width="26.28515625" style="1"/>
    <col min="17" max="17" width="6.85546875" style="1" customWidth="1"/>
    <col min="18" max="18" width="5.28515625" style="1" customWidth="1"/>
    <col min="19" max="19" width="26.28515625" style="1"/>
    <col min="20" max="20" width="39.28515625" style="1" customWidth="1"/>
    <col min="21" max="25" width="26.28515625" style="1"/>
    <col min="26" max="26" width="8.7109375" style="1" customWidth="1"/>
    <col min="27" max="27" width="26.28515625" style="1"/>
    <col min="28" max="28" width="8.42578125" style="1" customWidth="1"/>
    <col min="29" max="16384" width="26.28515625" style="1"/>
  </cols>
  <sheetData>
    <row r="1" spans="1:31" ht="28.5" x14ac:dyDescent="0.25">
      <c r="A1" s="8" t="s">
        <v>966</v>
      </c>
      <c r="B1" s="6"/>
      <c r="C1" s="6"/>
      <c r="D1" s="6"/>
      <c r="E1" s="6"/>
      <c r="F1" s="6"/>
      <c r="G1" s="6"/>
      <c r="H1" s="6"/>
      <c r="I1" s="8" t="s">
        <v>967</v>
      </c>
      <c r="J1" s="6"/>
      <c r="K1" s="8" t="s">
        <v>1276</v>
      </c>
      <c r="L1" s="6"/>
      <c r="M1" s="6"/>
      <c r="N1" s="8" t="s">
        <v>1278</v>
      </c>
      <c r="O1" s="8"/>
      <c r="P1" s="6"/>
      <c r="Q1" s="6"/>
      <c r="R1" s="6"/>
      <c r="S1" s="8" t="s">
        <v>1386</v>
      </c>
      <c r="T1" s="6"/>
      <c r="U1" s="6"/>
      <c r="V1" s="6"/>
      <c r="W1" s="6"/>
      <c r="X1" s="6"/>
      <c r="Y1" s="6"/>
      <c r="Z1" s="6"/>
      <c r="AA1" s="8" t="s">
        <v>1453</v>
      </c>
      <c r="AB1" s="6"/>
      <c r="AC1" s="8" t="s">
        <v>1457</v>
      </c>
      <c r="AE1" s="8" t="s">
        <v>2119</v>
      </c>
    </row>
    <row r="2" spans="1:31" ht="30" x14ac:dyDescent="0.25">
      <c r="A2" s="8" t="s">
        <v>720</v>
      </c>
      <c r="B2" s="8" t="s">
        <v>721</v>
      </c>
      <c r="C2" s="8" t="s">
        <v>1470</v>
      </c>
      <c r="D2" s="8" t="s">
        <v>722</v>
      </c>
      <c r="E2" s="8" t="s">
        <v>1269</v>
      </c>
      <c r="F2" s="8" t="s">
        <v>1270</v>
      </c>
      <c r="G2" s="8" t="s">
        <v>1471</v>
      </c>
      <c r="H2" s="6"/>
      <c r="I2" s="6" t="s">
        <v>968</v>
      </c>
      <c r="J2" s="6"/>
      <c r="K2" s="6" t="s">
        <v>1472</v>
      </c>
      <c r="L2" s="6"/>
      <c r="M2" s="6"/>
      <c r="N2" s="9" t="s">
        <v>1348</v>
      </c>
      <c r="O2" s="9" t="s">
        <v>2378</v>
      </c>
      <c r="P2" s="9" t="s">
        <v>1349</v>
      </c>
      <c r="Q2" s="6"/>
      <c r="R2" s="6"/>
      <c r="S2" s="8" t="s">
        <v>1387</v>
      </c>
      <c r="T2" s="8" t="s">
        <v>1385</v>
      </c>
      <c r="U2" s="8" t="s">
        <v>1350</v>
      </c>
      <c r="V2" s="8" t="s">
        <v>1473</v>
      </c>
      <c r="W2" s="8" t="s">
        <v>1474</v>
      </c>
      <c r="X2" s="8" t="s">
        <v>1475</v>
      </c>
      <c r="Y2" s="8" t="s">
        <v>1476</v>
      </c>
      <c r="Z2" s="6"/>
      <c r="AA2" s="8" t="s">
        <v>1405</v>
      </c>
      <c r="AB2" s="6"/>
      <c r="AC2" s="6" t="s">
        <v>1456</v>
      </c>
      <c r="AE2" s="1" t="s">
        <v>2118</v>
      </c>
    </row>
    <row r="3" spans="1:31" ht="42.75" x14ac:dyDescent="0.25">
      <c r="A3" s="6" t="s">
        <v>0</v>
      </c>
      <c r="B3" s="6" t="s">
        <v>1</v>
      </c>
      <c r="C3" s="6" t="s">
        <v>2</v>
      </c>
      <c r="D3" s="6" t="s">
        <v>723</v>
      </c>
      <c r="E3" s="6" t="s">
        <v>973</v>
      </c>
      <c r="F3" s="6">
        <v>971</v>
      </c>
      <c r="G3" s="6" t="s">
        <v>974</v>
      </c>
      <c r="H3" s="6"/>
      <c r="I3" s="6" t="s">
        <v>1478</v>
      </c>
      <c r="J3" s="6"/>
      <c r="K3" s="10" t="s">
        <v>2377</v>
      </c>
      <c r="L3" s="6"/>
      <c r="M3" s="6"/>
      <c r="N3" s="11" t="s">
        <v>1314</v>
      </c>
      <c r="O3" s="12" t="s">
        <v>2379</v>
      </c>
      <c r="P3" s="12" t="s">
        <v>2380</v>
      </c>
      <c r="Q3" s="6"/>
      <c r="R3" s="6"/>
      <c r="S3" s="6" t="s">
        <v>1423</v>
      </c>
      <c r="T3" s="6" t="s">
        <v>1424</v>
      </c>
      <c r="U3" s="6" t="s">
        <v>1353</v>
      </c>
      <c r="V3" s="6" t="s">
        <v>1388</v>
      </c>
      <c r="W3" s="6" t="s">
        <v>1389</v>
      </c>
      <c r="X3" s="6" t="s">
        <v>1479</v>
      </c>
      <c r="Y3" s="6" t="s">
        <v>1480</v>
      </c>
      <c r="Z3" s="6"/>
      <c r="AA3" s="6" t="s">
        <v>1481</v>
      </c>
      <c r="AB3" s="6"/>
      <c r="AC3" s="6" t="s">
        <v>1458</v>
      </c>
      <c r="AE3" s="1" t="s">
        <v>2121</v>
      </c>
    </row>
    <row r="4" spans="1:31" ht="42.75" x14ac:dyDescent="0.25">
      <c r="A4" s="1" t="s">
        <v>581</v>
      </c>
      <c r="B4" s="1" t="s">
        <v>582</v>
      </c>
      <c r="C4" s="1" t="s">
        <v>583</v>
      </c>
      <c r="D4" s="1" t="s">
        <v>924</v>
      </c>
      <c r="E4" s="1" t="s">
        <v>1989</v>
      </c>
      <c r="F4" s="1">
        <v>710</v>
      </c>
      <c r="G4" s="1" t="s">
        <v>1990</v>
      </c>
      <c r="H4" s="6"/>
      <c r="I4" s="6" t="s">
        <v>1482</v>
      </c>
      <c r="J4" s="6"/>
      <c r="K4" s="13" t="s">
        <v>1461</v>
      </c>
      <c r="L4" s="6"/>
      <c r="M4" s="6"/>
      <c r="N4" s="11" t="s">
        <v>1302</v>
      </c>
      <c r="O4" s="12" t="s">
        <v>2381</v>
      </c>
      <c r="P4" s="12" t="s">
        <v>2382</v>
      </c>
      <c r="Q4" s="6"/>
      <c r="R4" s="6"/>
      <c r="S4" s="6" t="s">
        <v>1483</v>
      </c>
      <c r="T4" s="6" t="s">
        <v>1425</v>
      </c>
      <c r="U4" s="6" t="s">
        <v>1354</v>
      </c>
      <c r="V4" s="6" t="s">
        <v>1484</v>
      </c>
      <c r="W4" s="6" t="s">
        <v>1485</v>
      </c>
      <c r="X4" s="6" t="s">
        <v>1486</v>
      </c>
      <c r="Y4" s="6" t="s">
        <v>1487</v>
      </c>
      <c r="Z4" s="6"/>
      <c r="AA4" s="6" t="s">
        <v>1488</v>
      </c>
      <c r="AB4" s="6"/>
      <c r="AC4" s="6" t="s">
        <v>1459</v>
      </c>
      <c r="AE4" s="1" t="s">
        <v>2122</v>
      </c>
    </row>
    <row r="5" spans="1:31" ht="28.5" x14ac:dyDescent="0.25">
      <c r="A5" s="6" t="s">
        <v>5</v>
      </c>
      <c r="B5" s="6" t="s">
        <v>6</v>
      </c>
      <c r="C5" s="6" t="s">
        <v>7</v>
      </c>
      <c r="D5" s="6" t="s">
        <v>725</v>
      </c>
      <c r="E5" s="6" t="s">
        <v>975</v>
      </c>
      <c r="F5" s="6">
        <v>8</v>
      </c>
      <c r="G5" s="6" t="s">
        <v>976</v>
      </c>
      <c r="H5" s="6"/>
      <c r="I5" s="6" t="s">
        <v>969</v>
      </c>
      <c r="J5" s="6"/>
      <c r="K5" s="6" t="s">
        <v>1489</v>
      </c>
      <c r="L5" s="6"/>
      <c r="M5" s="6"/>
      <c r="N5" s="11" t="s">
        <v>1292</v>
      </c>
      <c r="O5" s="12" t="s">
        <v>2383</v>
      </c>
      <c r="P5" s="12" t="s">
        <v>2384</v>
      </c>
      <c r="Q5" s="6"/>
      <c r="R5" s="6"/>
      <c r="S5" s="6" t="s">
        <v>1390</v>
      </c>
      <c r="T5" s="6" t="s">
        <v>1356</v>
      </c>
      <c r="U5" s="6" t="s">
        <v>1355</v>
      </c>
      <c r="V5" s="6" t="s">
        <v>1490</v>
      </c>
      <c r="W5" s="6" t="s">
        <v>1491</v>
      </c>
      <c r="X5" s="6" t="s">
        <v>1492</v>
      </c>
      <c r="Y5" s="6" t="s">
        <v>1493</v>
      </c>
      <c r="Z5" s="6"/>
      <c r="AA5" s="6" t="s">
        <v>1494</v>
      </c>
      <c r="AB5" s="6"/>
      <c r="AC5" s="6" t="s">
        <v>1495</v>
      </c>
      <c r="AE5" s="1" t="s">
        <v>2123</v>
      </c>
    </row>
    <row r="6" spans="1:31" x14ac:dyDescent="0.25">
      <c r="A6" s="6" t="s">
        <v>8</v>
      </c>
      <c r="B6" s="6" t="s">
        <v>9</v>
      </c>
      <c r="C6" s="6" t="s">
        <v>10</v>
      </c>
      <c r="D6" s="6" t="s">
        <v>726</v>
      </c>
      <c r="E6" s="6" t="s">
        <v>1035</v>
      </c>
      <c r="F6" s="6">
        <v>12</v>
      </c>
      <c r="G6" s="6" t="s">
        <v>1036</v>
      </c>
      <c r="H6" s="6"/>
      <c r="I6" s="6" t="s">
        <v>2522</v>
      </c>
      <c r="J6" s="6"/>
      <c r="K6" s="6" t="s">
        <v>1496</v>
      </c>
      <c r="L6" s="6"/>
      <c r="M6" s="6"/>
      <c r="N6" s="11" t="s">
        <v>1346</v>
      </c>
      <c r="O6" s="12" t="s">
        <v>2385</v>
      </c>
      <c r="P6" s="12" t="s">
        <v>2386</v>
      </c>
      <c r="Q6" s="6"/>
      <c r="R6" s="6"/>
      <c r="S6" s="6" t="s">
        <v>1391</v>
      </c>
      <c r="T6" s="6" t="s">
        <v>1358</v>
      </c>
      <c r="U6" s="6" t="s">
        <v>1357</v>
      </c>
      <c r="V6" s="6" t="s">
        <v>1497</v>
      </c>
      <c r="W6" s="6" t="s">
        <v>1498</v>
      </c>
      <c r="X6" s="6" t="s">
        <v>1499</v>
      </c>
      <c r="Y6" s="6" t="s">
        <v>1500</v>
      </c>
      <c r="Z6" s="6"/>
      <c r="AA6" s="6" t="s">
        <v>2095</v>
      </c>
      <c r="AB6" s="6"/>
      <c r="AC6" s="6" t="s">
        <v>1460</v>
      </c>
      <c r="AE6" s="1" t="s">
        <v>2124</v>
      </c>
    </row>
    <row r="7" spans="1:31" ht="57" x14ac:dyDescent="0.25">
      <c r="A7" s="1" t="s">
        <v>231</v>
      </c>
      <c r="B7" s="1" t="s">
        <v>232</v>
      </c>
      <c r="C7" s="1" t="s">
        <v>233</v>
      </c>
      <c r="D7" s="1" t="s">
        <v>803</v>
      </c>
      <c r="E7" s="1" t="s">
        <v>1743</v>
      </c>
      <c r="F7" s="1">
        <v>978</v>
      </c>
      <c r="G7" s="1" t="s">
        <v>1744</v>
      </c>
      <c r="H7" s="6"/>
      <c r="I7" s="6" t="s">
        <v>1501</v>
      </c>
      <c r="J7" s="6"/>
      <c r="K7" s="6" t="s">
        <v>1502</v>
      </c>
      <c r="L7" s="6"/>
      <c r="N7" s="11" t="s">
        <v>2529</v>
      </c>
      <c r="O7" s="12" t="s">
        <v>2530</v>
      </c>
      <c r="P7" s="12" t="s">
        <v>2531</v>
      </c>
      <c r="Q7" s="6"/>
      <c r="R7" s="6"/>
      <c r="S7" s="6" t="s">
        <v>1503</v>
      </c>
      <c r="T7" s="6" t="s">
        <v>1426</v>
      </c>
      <c r="U7" s="6" t="s">
        <v>1359</v>
      </c>
      <c r="V7" s="6" t="s">
        <v>1504</v>
      </c>
      <c r="W7" s="6" t="s">
        <v>1392</v>
      </c>
      <c r="X7" s="6" t="s">
        <v>1505</v>
      </c>
      <c r="Y7" s="6" t="s">
        <v>1506</v>
      </c>
      <c r="Z7" s="6"/>
      <c r="AA7" s="6" t="s">
        <v>1507</v>
      </c>
      <c r="AB7" s="6"/>
      <c r="AC7" s="6" t="s">
        <v>1508</v>
      </c>
      <c r="AE7" s="1" t="s">
        <v>2120</v>
      </c>
    </row>
    <row r="8" spans="1:31" ht="28.5" x14ac:dyDescent="0.25">
      <c r="A8" s="6" t="s">
        <v>14</v>
      </c>
      <c r="B8" s="6" t="s">
        <v>15</v>
      </c>
      <c r="C8" s="6" t="s">
        <v>16</v>
      </c>
      <c r="D8" s="6" t="s">
        <v>728</v>
      </c>
      <c r="E8" s="6" t="s">
        <v>1517</v>
      </c>
      <c r="F8" s="6">
        <v>978</v>
      </c>
      <c r="G8" s="6" t="s">
        <v>1518</v>
      </c>
      <c r="H8" s="6"/>
      <c r="I8" s="6"/>
      <c r="J8" s="6"/>
      <c r="K8" s="6"/>
      <c r="L8" s="6"/>
      <c r="M8" s="6"/>
      <c r="N8" s="11" t="s">
        <v>1287</v>
      </c>
      <c r="O8" s="12" t="s">
        <v>2387</v>
      </c>
      <c r="P8" s="12" t="s">
        <v>2388</v>
      </c>
      <c r="Q8" s="6"/>
      <c r="R8" s="6"/>
      <c r="S8" s="6" t="s">
        <v>1427</v>
      </c>
      <c r="T8" s="6" t="s">
        <v>1428</v>
      </c>
      <c r="U8" s="6" t="s">
        <v>1360</v>
      </c>
      <c r="V8" s="6" t="s">
        <v>1511</v>
      </c>
      <c r="W8" s="6" t="s">
        <v>1512</v>
      </c>
      <c r="X8" s="6" t="s">
        <v>1513</v>
      </c>
      <c r="Y8" s="6" t="s">
        <v>1514</v>
      </c>
      <c r="Z8" s="6"/>
      <c r="AA8" s="6" t="s">
        <v>1515</v>
      </c>
      <c r="AB8" s="6"/>
      <c r="AC8" s="6" t="s">
        <v>1516</v>
      </c>
    </row>
    <row r="9" spans="1:31" ht="57" x14ac:dyDescent="0.25">
      <c r="A9" s="6" t="s">
        <v>17</v>
      </c>
      <c r="B9" s="6" t="s">
        <v>18</v>
      </c>
      <c r="C9" s="6" t="s">
        <v>19</v>
      </c>
      <c r="D9" s="6" t="s">
        <v>729</v>
      </c>
      <c r="E9" s="6" t="s">
        <v>981</v>
      </c>
      <c r="F9" s="6">
        <v>973</v>
      </c>
      <c r="G9" s="6" t="s">
        <v>982</v>
      </c>
      <c r="H9" s="6"/>
      <c r="I9" s="8" t="s">
        <v>1277</v>
      </c>
      <c r="J9" s="6"/>
      <c r="K9" s="6"/>
      <c r="L9" s="6"/>
      <c r="M9" s="6"/>
      <c r="N9" s="11" t="s">
        <v>1325</v>
      </c>
      <c r="O9" s="12" t="s">
        <v>2389</v>
      </c>
      <c r="P9" s="12" t="s">
        <v>2390</v>
      </c>
      <c r="Q9" s="6"/>
      <c r="R9" s="6"/>
      <c r="S9" s="6" t="s">
        <v>1519</v>
      </c>
      <c r="T9" s="6" t="s">
        <v>1431</v>
      </c>
      <c r="U9" s="6" t="s">
        <v>1361</v>
      </c>
      <c r="V9" s="6" t="s">
        <v>1520</v>
      </c>
      <c r="W9" s="6" t="s">
        <v>1521</v>
      </c>
      <c r="X9" s="6" t="s">
        <v>1429</v>
      </c>
      <c r="Y9" s="6" t="s">
        <v>1522</v>
      </c>
      <c r="Z9" s="6"/>
      <c r="AA9" s="6" t="s">
        <v>1523</v>
      </c>
      <c r="AB9" s="6"/>
      <c r="AC9" s="6"/>
    </row>
    <row r="10" spans="1:31" ht="57" x14ac:dyDescent="0.25">
      <c r="A10" s="6" t="s">
        <v>20</v>
      </c>
      <c r="B10" s="6" t="s">
        <v>21</v>
      </c>
      <c r="C10" s="6" t="s">
        <v>22</v>
      </c>
      <c r="D10" s="6" t="s">
        <v>730</v>
      </c>
      <c r="E10" s="6" t="s">
        <v>1170</v>
      </c>
      <c r="F10" s="6">
        <v>951</v>
      </c>
      <c r="G10" s="6" t="s">
        <v>1171</v>
      </c>
      <c r="H10" s="6"/>
      <c r="I10" s="7" t="s">
        <v>1524</v>
      </c>
      <c r="J10" s="7" t="s">
        <v>1525</v>
      </c>
      <c r="K10" s="14" t="s">
        <v>1526</v>
      </c>
      <c r="L10" s="6"/>
      <c r="M10" s="6"/>
      <c r="N10" s="11" t="s">
        <v>1286</v>
      </c>
      <c r="O10" s="12" t="s">
        <v>2391</v>
      </c>
      <c r="P10" s="12" t="s">
        <v>2392</v>
      </c>
      <c r="Q10" s="6"/>
      <c r="R10" s="6"/>
      <c r="S10" s="6" t="s">
        <v>1527</v>
      </c>
      <c r="T10" s="6" t="s">
        <v>1432</v>
      </c>
      <c r="U10" s="6" t="s">
        <v>1362</v>
      </c>
      <c r="V10" s="6" t="s">
        <v>1528</v>
      </c>
      <c r="W10" s="6" t="s">
        <v>1529</v>
      </c>
      <c r="X10" s="6" t="s">
        <v>1530</v>
      </c>
      <c r="Y10" s="6" t="s">
        <v>1531</v>
      </c>
      <c r="Z10" s="6"/>
      <c r="AA10" s="6"/>
      <c r="AB10" s="6"/>
      <c r="AC10" s="6"/>
    </row>
    <row r="11" spans="1:31" ht="57" x14ac:dyDescent="0.25">
      <c r="A11" s="6" t="s">
        <v>23</v>
      </c>
      <c r="B11" s="6" t="s">
        <v>24</v>
      </c>
      <c r="C11" s="6" t="s">
        <v>25</v>
      </c>
      <c r="D11" s="6" t="s">
        <v>731</v>
      </c>
      <c r="E11" s="6" t="s">
        <v>1536</v>
      </c>
      <c r="F11" s="6">
        <v>951</v>
      </c>
      <c r="G11" s="6" t="s">
        <v>1537</v>
      </c>
      <c r="H11" s="6"/>
      <c r="I11" s="15" t="s">
        <v>971</v>
      </c>
      <c r="J11" s="15">
        <v>784</v>
      </c>
      <c r="K11" s="16" t="s">
        <v>972</v>
      </c>
      <c r="L11" s="6"/>
      <c r="M11" s="6"/>
      <c r="N11" s="11" t="s">
        <v>1329</v>
      </c>
      <c r="O11" s="12" t="s">
        <v>2393</v>
      </c>
      <c r="P11" s="12" t="s">
        <v>2394</v>
      </c>
      <c r="Q11" s="6"/>
      <c r="R11" s="6"/>
      <c r="S11" s="6" t="s">
        <v>1433</v>
      </c>
      <c r="T11" s="6" t="s">
        <v>1434</v>
      </c>
      <c r="U11" s="6" t="s">
        <v>1363</v>
      </c>
      <c r="V11" s="6" t="s">
        <v>1532</v>
      </c>
      <c r="W11" s="6" t="s">
        <v>1533</v>
      </c>
      <c r="X11" s="6" t="s">
        <v>1534</v>
      </c>
      <c r="Y11" s="6" t="s">
        <v>1535</v>
      </c>
      <c r="Z11" s="6"/>
      <c r="AA11" s="6"/>
      <c r="AB11" s="6"/>
      <c r="AC11" s="6"/>
    </row>
    <row r="12" spans="1:31" ht="42.75" x14ac:dyDescent="0.25">
      <c r="A12" s="1" t="s">
        <v>441</v>
      </c>
      <c r="B12" s="1" t="s">
        <v>442</v>
      </c>
      <c r="C12" s="1" t="s">
        <v>443</v>
      </c>
      <c r="D12" s="1" t="s">
        <v>876</v>
      </c>
      <c r="E12" s="1" t="s">
        <v>1898</v>
      </c>
      <c r="F12" s="1">
        <v>532</v>
      </c>
      <c r="G12" s="1" t="s">
        <v>1899</v>
      </c>
      <c r="H12" s="6"/>
      <c r="I12" s="15" t="s">
        <v>1538</v>
      </c>
      <c r="J12" s="15">
        <v>971</v>
      </c>
      <c r="K12" s="16" t="s">
        <v>1539</v>
      </c>
      <c r="L12" s="6"/>
      <c r="M12" s="6"/>
      <c r="N12" s="11" t="s">
        <v>1343</v>
      </c>
      <c r="O12" s="12" t="s">
        <v>2395</v>
      </c>
      <c r="P12" s="12" t="s">
        <v>2396</v>
      </c>
      <c r="Q12" s="6"/>
      <c r="R12" s="6"/>
      <c r="S12" s="6" t="s">
        <v>1435</v>
      </c>
      <c r="T12" s="6" t="s">
        <v>1436</v>
      </c>
      <c r="U12" s="6" t="s">
        <v>1364</v>
      </c>
      <c r="V12" s="6" t="s">
        <v>1540</v>
      </c>
      <c r="W12" s="6" t="s">
        <v>1393</v>
      </c>
      <c r="X12" s="6" t="s">
        <v>1541</v>
      </c>
      <c r="Y12" s="6" t="s">
        <v>1542</v>
      </c>
      <c r="Z12" s="6"/>
      <c r="AA12" s="6"/>
      <c r="AB12" s="6"/>
      <c r="AC12" s="6"/>
    </row>
    <row r="13" spans="1:31" ht="42.75" x14ac:dyDescent="0.25">
      <c r="A13" s="1" t="s">
        <v>551</v>
      </c>
      <c r="B13" s="1" t="s">
        <v>552</v>
      </c>
      <c r="C13" s="1" t="s">
        <v>553</v>
      </c>
      <c r="D13" s="1" t="s">
        <v>914</v>
      </c>
      <c r="E13" s="1" t="s">
        <v>1970</v>
      </c>
      <c r="F13" s="1">
        <v>682</v>
      </c>
      <c r="G13" s="1" t="s">
        <v>1971</v>
      </c>
      <c r="H13" s="6"/>
      <c r="I13" s="15" t="s">
        <v>1543</v>
      </c>
      <c r="J13" s="15">
        <v>8</v>
      </c>
      <c r="K13" s="16" t="s">
        <v>1544</v>
      </c>
      <c r="L13" s="6"/>
      <c r="M13" s="6"/>
      <c r="N13" s="11" t="s">
        <v>1306</v>
      </c>
      <c r="O13" s="12" t="s">
        <v>2397</v>
      </c>
      <c r="P13" s="12" t="s">
        <v>2398</v>
      </c>
      <c r="Q13" s="6"/>
      <c r="R13" s="6"/>
      <c r="S13" s="6" t="s">
        <v>1437</v>
      </c>
      <c r="T13" s="6" t="s">
        <v>1438</v>
      </c>
      <c r="U13" s="6" t="s">
        <v>1365</v>
      </c>
      <c r="V13" s="6" t="s">
        <v>1545</v>
      </c>
      <c r="W13" s="6" t="s">
        <v>1546</v>
      </c>
      <c r="X13" s="6" t="s">
        <v>1547</v>
      </c>
      <c r="Y13" s="6" t="s">
        <v>1548</v>
      </c>
      <c r="Z13" s="6"/>
      <c r="AA13" s="6"/>
      <c r="AB13" s="6"/>
      <c r="AC13" s="6"/>
    </row>
    <row r="14" spans="1:31" ht="42.75" x14ac:dyDescent="0.25">
      <c r="A14" s="6" t="s">
        <v>26</v>
      </c>
      <c r="B14" s="6" t="s">
        <v>27</v>
      </c>
      <c r="C14" s="6" t="s">
        <v>28</v>
      </c>
      <c r="D14" s="6" t="s">
        <v>732</v>
      </c>
      <c r="E14" s="6" t="s">
        <v>983</v>
      </c>
      <c r="F14" s="6">
        <v>32</v>
      </c>
      <c r="G14" s="6" t="s">
        <v>984</v>
      </c>
      <c r="H14" s="6"/>
      <c r="I14" s="15" t="s">
        <v>1549</v>
      </c>
      <c r="J14" s="15">
        <v>51</v>
      </c>
      <c r="K14" s="16" t="s">
        <v>1550</v>
      </c>
      <c r="L14" s="6"/>
      <c r="M14" s="6"/>
      <c r="N14" s="11" t="s">
        <v>1295</v>
      </c>
      <c r="O14" s="12" t="s">
        <v>2399</v>
      </c>
      <c r="P14" s="12" t="s">
        <v>2400</v>
      </c>
      <c r="Q14" s="6"/>
      <c r="R14" s="6"/>
      <c r="S14" s="6" t="s">
        <v>1439</v>
      </c>
      <c r="T14" s="6" t="s">
        <v>1440</v>
      </c>
      <c r="U14" s="6" t="s">
        <v>1366</v>
      </c>
      <c r="V14" s="6" t="s">
        <v>1551</v>
      </c>
      <c r="W14" s="6" t="s">
        <v>1552</v>
      </c>
      <c r="X14" s="6" t="s">
        <v>1553</v>
      </c>
      <c r="Y14" s="6" t="s">
        <v>1554</v>
      </c>
      <c r="Z14" s="6"/>
      <c r="AA14" s="6"/>
      <c r="AB14" s="6"/>
      <c r="AC14" s="6"/>
    </row>
    <row r="15" spans="1:31" ht="42.75" x14ac:dyDescent="0.25">
      <c r="A15" s="6" t="s">
        <v>29</v>
      </c>
      <c r="B15" s="6" t="s">
        <v>30</v>
      </c>
      <c r="C15" s="6" t="s">
        <v>31</v>
      </c>
      <c r="D15" s="6" t="s">
        <v>733</v>
      </c>
      <c r="E15" s="6" t="s">
        <v>977</v>
      </c>
      <c r="F15" s="6">
        <v>51</v>
      </c>
      <c r="G15" s="6" t="s">
        <v>978</v>
      </c>
      <c r="H15" s="6"/>
      <c r="I15" s="15" t="s">
        <v>979</v>
      </c>
      <c r="J15" s="15">
        <v>532</v>
      </c>
      <c r="K15" s="16" t="s">
        <v>980</v>
      </c>
      <c r="L15" s="6"/>
      <c r="M15" s="6"/>
      <c r="N15" s="11" t="s">
        <v>1299</v>
      </c>
      <c r="O15" s="12" t="s">
        <v>2401</v>
      </c>
      <c r="P15" s="12" t="s">
        <v>2402</v>
      </c>
      <c r="Q15" s="6"/>
      <c r="R15" s="6"/>
      <c r="S15" s="6" t="s">
        <v>1555</v>
      </c>
      <c r="T15" s="6" t="s">
        <v>1368</v>
      </c>
      <c r="U15" s="6" t="s">
        <v>1367</v>
      </c>
      <c r="V15" s="6" t="s">
        <v>1556</v>
      </c>
      <c r="W15" s="6" t="s">
        <v>1557</v>
      </c>
      <c r="X15" s="6" t="s">
        <v>1558</v>
      </c>
      <c r="Y15" s="6" t="s">
        <v>1559</v>
      </c>
      <c r="Z15" s="6"/>
      <c r="AA15" s="6"/>
      <c r="AB15" s="6"/>
      <c r="AC15" s="6"/>
    </row>
    <row r="16" spans="1:31" ht="28.5" x14ac:dyDescent="0.25">
      <c r="A16" s="6" t="s">
        <v>32</v>
      </c>
      <c r="B16" s="6" t="s">
        <v>33</v>
      </c>
      <c r="C16" s="6" t="s">
        <v>34</v>
      </c>
      <c r="D16" s="6" t="s">
        <v>734</v>
      </c>
      <c r="E16" s="6" t="s">
        <v>987</v>
      </c>
      <c r="F16" s="6">
        <v>533</v>
      </c>
      <c r="G16" s="6" t="s">
        <v>988</v>
      </c>
      <c r="H16" s="6"/>
      <c r="I16" s="15" t="s">
        <v>1560</v>
      </c>
      <c r="J16" s="15">
        <v>973</v>
      </c>
      <c r="K16" s="16" t="s">
        <v>1561</v>
      </c>
      <c r="L16" s="6"/>
      <c r="M16" s="6"/>
      <c r="N16" s="11" t="s">
        <v>1297</v>
      </c>
      <c r="O16" s="12" t="s">
        <v>2403</v>
      </c>
      <c r="P16" s="12" t="s">
        <v>2404</v>
      </c>
      <c r="Q16" s="6"/>
      <c r="R16" s="6"/>
      <c r="S16" s="6" t="s">
        <v>1395</v>
      </c>
      <c r="T16" s="6" t="s">
        <v>1370</v>
      </c>
      <c r="U16" s="6" t="s">
        <v>1369</v>
      </c>
      <c r="V16" s="6" t="s">
        <v>1394</v>
      </c>
      <c r="W16" s="6" t="s">
        <v>1562</v>
      </c>
      <c r="X16" s="6" t="s">
        <v>1563</v>
      </c>
      <c r="Y16" s="6" t="s">
        <v>1564</v>
      </c>
      <c r="Z16" s="6"/>
      <c r="AA16" s="6"/>
      <c r="AB16" s="6"/>
      <c r="AC16" s="6"/>
    </row>
    <row r="17" spans="1:29" ht="28.5" x14ac:dyDescent="0.25">
      <c r="A17" s="6" t="s">
        <v>35</v>
      </c>
      <c r="B17" s="6" t="s">
        <v>36</v>
      </c>
      <c r="C17" s="6" t="s">
        <v>37</v>
      </c>
      <c r="D17" s="6" t="s">
        <v>735</v>
      </c>
      <c r="E17" s="6" t="s">
        <v>985</v>
      </c>
      <c r="F17" s="6">
        <v>36</v>
      </c>
      <c r="G17" s="6" t="s">
        <v>986</v>
      </c>
      <c r="H17" s="6"/>
      <c r="I17" s="15" t="s">
        <v>1567</v>
      </c>
      <c r="J17" s="15">
        <v>32</v>
      </c>
      <c r="K17" s="16" t="s">
        <v>1568</v>
      </c>
      <c r="L17" s="6"/>
      <c r="M17" s="6"/>
      <c r="N17" s="11" t="s">
        <v>1328</v>
      </c>
      <c r="O17" s="12" t="s">
        <v>2405</v>
      </c>
      <c r="P17" s="12" t="s">
        <v>2406</v>
      </c>
      <c r="Q17" s="6"/>
      <c r="R17" s="6"/>
      <c r="S17" s="6" t="s">
        <v>1413</v>
      </c>
      <c r="T17" s="6" t="s">
        <v>1441</v>
      </c>
      <c r="U17" s="6" t="s">
        <v>1371</v>
      </c>
      <c r="V17" s="6" t="s">
        <v>1396</v>
      </c>
      <c r="W17" s="6" t="s">
        <v>1397</v>
      </c>
      <c r="X17" s="6" t="s">
        <v>1412</v>
      </c>
      <c r="Y17" s="6" t="s">
        <v>1569</v>
      </c>
      <c r="Z17" s="6"/>
      <c r="AA17" s="6"/>
      <c r="AB17" s="6"/>
      <c r="AC17" s="6"/>
    </row>
    <row r="18" spans="1:29" ht="28.5" x14ac:dyDescent="0.25">
      <c r="A18" s="6" t="s">
        <v>38</v>
      </c>
      <c r="B18" s="6" t="s">
        <v>39</v>
      </c>
      <c r="C18" s="6" t="s">
        <v>40</v>
      </c>
      <c r="D18" s="6" t="s">
        <v>736</v>
      </c>
      <c r="E18" s="6" t="s">
        <v>1565</v>
      </c>
      <c r="F18" s="6">
        <v>978</v>
      </c>
      <c r="G18" s="6" t="s">
        <v>1566</v>
      </c>
      <c r="H18" s="6"/>
      <c r="I18" s="15" t="s">
        <v>1570</v>
      </c>
      <c r="J18" s="15">
        <v>36</v>
      </c>
      <c r="K18" s="16" t="s">
        <v>1571</v>
      </c>
      <c r="L18" s="6"/>
      <c r="M18" s="6"/>
      <c r="N18" s="11" t="s">
        <v>1330</v>
      </c>
      <c r="O18" s="12" t="s">
        <v>2407</v>
      </c>
      <c r="P18" s="12" t="s">
        <v>2408</v>
      </c>
      <c r="Q18" s="6"/>
      <c r="R18" s="6"/>
      <c r="S18" s="6" t="s">
        <v>1414</v>
      </c>
      <c r="T18" s="6" t="s">
        <v>1442</v>
      </c>
      <c r="U18" s="6" t="s">
        <v>1372</v>
      </c>
      <c r="V18" s="6" t="s">
        <v>1572</v>
      </c>
      <c r="W18" s="6" t="s">
        <v>1573</v>
      </c>
      <c r="X18" s="6" t="s">
        <v>1574</v>
      </c>
      <c r="Y18" s="6" t="s">
        <v>1575</v>
      </c>
      <c r="Z18" s="6"/>
      <c r="AA18" s="6"/>
      <c r="AB18" s="6"/>
      <c r="AC18" s="6"/>
    </row>
    <row r="19" spans="1:29" ht="28.5" x14ac:dyDescent="0.25">
      <c r="A19" s="6" t="s">
        <v>41</v>
      </c>
      <c r="B19" s="6" t="s">
        <v>42</v>
      </c>
      <c r="C19" s="6" t="s">
        <v>43</v>
      </c>
      <c r="D19" s="6" t="s">
        <v>737</v>
      </c>
      <c r="E19" s="6" t="s">
        <v>989</v>
      </c>
      <c r="F19" s="6">
        <v>944</v>
      </c>
      <c r="G19" s="6" t="s">
        <v>990</v>
      </c>
      <c r="H19" s="6"/>
      <c r="I19" s="15" t="s">
        <v>1576</v>
      </c>
      <c r="J19" s="15">
        <v>533</v>
      </c>
      <c r="K19" s="16" t="s">
        <v>1577</v>
      </c>
      <c r="L19" s="6"/>
      <c r="M19" s="6"/>
      <c r="N19" s="11" t="s">
        <v>1300</v>
      </c>
      <c r="O19" s="12" t="s">
        <v>2409</v>
      </c>
      <c r="P19" s="12" t="s">
        <v>2410</v>
      </c>
      <c r="Q19" s="6"/>
      <c r="R19" s="6"/>
      <c r="S19" s="6" t="s">
        <v>1415</v>
      </c>
      <c r="T19" s="6" t="s">
        <v>1443</v>
      </c>
      <c r="U19" s="6" t="s">
        <v>1373</v>
      </c>
      <c r="V19" s="6" t="s">
        <v>1578</v>
      </c>
      <c r="W19" s="6" t="s">
        <v>1579</v>
      </c>
      <c r="X19" s="6" t="s">
        <v>1580</v>
      </c>
      <c r="Y19" s="6" t="s">
        <v>1581</v>
      </c>
      <c r="Z19" s="6"/>
      <c r="AA19" s="6"/>
      <c r="AB19" s="6"/>
      <c r="AC19" s="6"/>
    </row>
    <row r="20" spans="1:29" ht="28.5" x14ac:dyDescent="0.25">
      <c r="A20" s="6" t="s">
        <v>44</v>
      </c>
      <c r="B20" s="6" t="s">
        <v>45</v>
      </c>
      <c r="C20" s="6" t="s">
        <v>46</v>
      </c>
      <c r="D20" s="6" t="s">
        <v>738</v>
      </c>
      <c r="E20" s="6" t="s">
        <v>1008</v>
      </c>
      <c r="F20" s="6">
        <v>44</v>
      </c>
      <c r="G20" s="6" t="s">
        <v>1009</v>
      </c>
      <c r="H20" s="6"/>
      <c r="I20" s="15" t="s">
        <v>1582</v>
      </c>
      <c r="J20" s="15">
        <v>944</v>
      </c>
      <c r="K20" s="16" t="s">
        <v>1583</v>
      </c>
      <c r="L20" s="6"/>
      <c r="M20" s="6"/>
      <c r="N20" s="11" t="s">
        <v>1318</v>
      </c>
      <c r="O20" s="12" t="s">
        <v>2411</v>
      </c>
      <c r="P20" s="12" t="s">
        <v>2412</v>
      </c>
      <c r="Q20" s="6"/>
      <c r="R20" s="6"/>
      <c r="S20" s="6" t="s">
        <v>1584</v>
      </c>
      <c r="T20" s="6" t="s">
        <v>1444</v>
      </c>
      <c r="U20" s="6" t="s">
        <v>1374</v>
      </c>
      <c r="V20" s="6" t="s">
        <v>1585</v>
      </c>
      <c r="W20" s="6" t="s">
        <v>1586</v>
      </c>
      <c r="X20" s="6" t="s">
        <v>1416</v>
      </c>
      <c r="Y20" s="6" t="s">
        <v>1587</v>
      </c>
      <c r="Z20" s="6"/>
      <c r="AA20" s="6"/>
      <c r="AB20" s="6"/>
      <c r="AC20" s="6"/>
    </row>
    <row r="21" spans="1:29" ht="28.5" x14ac:dyDescent="0.25">
      <c r="A21" s="6" t="s">
        <v>47</v>
      </c>
      <c r="B21" s="6" t="s">
        <v>48</v>
      </c>
      <c r="C21" s="6" t="s">
        <v>49</v>
      </c>
      <c r="D21" s="6" t="s">
        <v>739</v>
      </c>
      <c r="E21" s="6" t="s">
        <v>997</v>
      </c>
      <c r="F21" s="6">
        <v>48</v>
      </c>
      <c r="G21" s="6" t="s">
        <v>998</v>
      </c>
      <c r="H21" s="6"/>
      <c r="I21" s="15" t="s">
        <v>991</v>
      </c>
      <c r="J21" s="15">
        <v>977</v>
      </c>
      <c r="K21" s="16" t="s">
        <v>992</v>
      </c>
      <c r="L21" s="6"/>
      <c r="M21" s="6"/>
      <c r="N21" s="11" t="s">
        <v>1301</v>
      </c>
      <c r="O21" s="12" t="s">
        <v>2413</v>
      </c>
      <c r="P21" s="12" t="s">
        <v>2414</v>
      </c>
      <c r="Q21" s="6"/>
      <c r="R21" s="6"/>
      <c r="S21" s="6" t="s">
        <v>1417</v>
      </c>
      <c r="T21" s="6" t="s">
        <v>1445</v>
      </c>
      <c r="U21" s="6" t="s">
        <v>1375</v>
      </c>
      <c r="V21" s="6" t="s">
        <v>1588</v>
      </c>
      <c r="W21" s="6" t="s">
        <v>1589</v>
      </c>
      <c r="X21" s="6" t="s">
        <v>1590</v>
      </c>
      <c r="Y21" s="6" t="s">
        <v>1591</v>
      </c>
      <c r="Z21" s="6"/>
      <c r="AA21" s="6"/>
      <c r="AB21" s="6"/>
      <c r="AC21" s="6"/>
    </row>
    <row r="22" spans="1:29" ht="28.5" x14ac:dyDescent="0.25">
      <c r="A22" s="6" t="s">
        <v>50</v>
      </c>
      <c r="B22" s="6" t="s">
        <v>51</v>
      </c>
      <c r="C22" s="6" t="s">
        <v>52</v>
      </c>
      <c r="D22" s="6" t="s">
        <v>740</v>
      </c>
      <c r="E22" s="6" t="s">
        <v>994</v>
      </c>
      <c r="F22" s="6">
        <v>50</v>
      </c>
      <c r="G22" s="6" t="s">
        <v>995</v>
      </c>
      <c r="H22" s="6"/>
      <c r="I22" s="15" t="s">
        <v>1592</v>
      </c>
      <c r="J22" s="15">
        <v>52</v>
      </c>
      <c r="K22" s="16" t="s">
        <v>1593</v>
      </c>
      <c r="L22" s="6"/>
      <c r="M22" s="6"/>
      <c r="N22" s="11" t="s">
        <v>1313</v>
      </c>
      <c r="O22" s="12" t="s">
        <v>2415</v>
      </c>
      <c r="P22" s="12" t="s">
        <v>2416</v>
      </c>
      <c r="Q22" s="6"/>
      <c r="R22" s="6"/>
      <c r="S22" s="6" t="s">
        <v>1446</v>
      </c>
      <c r="T22" s="6" t="s">
        <v>1447</v>
      </c>
      <c r="U22" s="6" t="s">
        <v>1376</v>
      </c>
      <c r="V22" s="6" t="s">
        <v>1594</v>
      </c>
      <c r="W22" s="6" t="s">
        <v>1595</v>
      </c>
      <c r="X22" s="6" t="s">
        <v>1596</v>
      </c>
      <c r="Y22" s="6" t="s">
        <v>1418</v>
      </c>
      <c r="Z22" s="6"/>
      <c r="AA22" s="6"/>
      <c r="AB22" s="6"/>
      <c r="AC22" s="6"/>
    </row>
    <row r="23" spans="1:29" ht="28.5" x14ac:dyDescent="0.25">
      <c r="A23" s="6" t="s">
        <v>53</v>
      </c>
      <c r="B23" s="6" t="s">
        <v>54</v>
      </c>
      <c r="C23" s="6" t="s">
        <v>55</v>
      </c>
      <c r="D23" s="6" t="s">
        <v>741</v>
      </c>
      <c r="E23" s="6" t="s">
        <v>993</v>
      </c>
      <c r="F23" s="6">
        <v>52</v>
      </c>
      <c r="G23" s="6" t="s">
        <v>1176</v>
      </c>
      <c r="H23" s="6"/>
      <c r="I23" s="15" t="s">
        <v>1597</v>
      </c>
      <c r="J23" s="15">
        <v>50</v>
      </c>
      <c r="K23" s="16" t="s">
        <v>1598</v>
      </c>
      <c r="L23" s="6"/>
      <c r="M23" s="6"/>
      <c r="N23" s="11" t="s">
        <v>1342</v>
      </c>
      <c r="O23" s="12" t="s">
        <v>2417</v>
      </c>
      <c r="P23" s="12" t="s">
        <v>2418</v>
      </c>
      <c r="Q23" s="6"/>
      <c r="R23" s="6"/>
      <c r="S23" s="6" t="s">
        <v>2524</v>
      </c>
      <c r="T23" s="6" t="s">
        <v>1448</v>
      </c>
      <c r="U23" s="6" t="s">
        <v>1377</v>
      </c>
      <c r="V23" s="6" t="s">
        <v>1599</v>
      </c>
      <c r="W23" s="6" t="s">
        <v>1600</v>
      </c>
      <c r="X23" s="6" t="s">
        <v>1601</v>
      </c>
      <c r="Y23" s="6" t="s">
        <v>1602</v>
      </c>
      <c r="Z23" s="6"/>
      <c r="AA23" s="6"/>
      <c r="AB23" s="6"/>
      <c r="AC23" s="6"/>
    </row>
    <row r="24" spans="1:29" ht="42.75" x14ac:dyDescent="0.25">
      <c r="A24" s="6" t="s">
        <v>56</v>
      </c>
      <c r="B24" s="6" t="s">
        <v>57</v>
      </c>
      <c r="C24" s="6" t="s">
        <v>58</v>
      </c>
      <c r="D24" s="6" t="s">
        <v>742</v>
      </c>
      <c r="E24" s="6" t="s">
        <v>1180</v>
      </c>
      <c r="F24" s="6">
        <v>974</v>
      </c>
      <c r="G24" s="6" t="s">
        <v>1181</v>
      </c>
      <c r="H24" s="6"/>
      <c r="I24" s="15" t="s">
        <v>996</v>
      </c>
      <c r="J24" s="15">
        <v>975</v>
      </c>
      <c r="K24" s="16" t="s">
        <v>1177</v>
      </c>
      <c r="L24" s="6"/>
      <c r="M24" s="6"/>
      <c r="N24" s="11" t="s">
        <v>1333</v>
      </c>
      <c r="O24" s="12" t="s">
        <v>2419</v>
      </c>
      <c r="P24" s="12" t="s">
        <v>2420</v>
      </c>
      <c r="Q24" s="6"/>
      <c r="R24" s="6"/>
      <c r="S24" s="6" t="s">
        <v>1420</v>
      </c>
      <c r="T24" s="6" t="s">
        <v>1449</v>
      </c>
      <c r="U24" s="6" t="s">
        <v>1378</v>
      </c>
      <c r="V24" s="6" t="s">
        <v>1605</v>
      </c>
      <c r="W24" s="6" t="s">
        <v>1606</v>
      </c>
      <c r="X24" s="6" t="s">
        <v>1607</v>
      </c>
      <c r="Y24" s="6" t="s">
        <v>1608</v>
      </c>
      <c r="Z24" s="6"/>
      <c r="AA24" s="6"/>
      <c r="AB24" s="6"/>
      <c r="AC24" s="6"/>
    </row>
    <row r="25" spans="1:29" ht="28.5" x14ac:dyDescent="0.25">
      <c r="A25" s="6" t="s">
        <v>59</v>
      </c>
      <c r="B25" s="6" t="s">
        <v>60</v>
      </c>
      <c r="C25" s="6" t="s">
        <v>61</v>
      </c>
      <c r="D25" s="6" t="s">
        <v>743</v>
      </c>
      <c r="E25" s="6" t="s">
        <v>1603</v>
      </c>
      <c r="F25" s="6">
        <v>978</v>
      </c>
      <c r="G25" s="6" t="s">
        <v>1604</v>
      </c>
      <c r="H25" s="6"/>
      <c r="I25" s="15" t="s">
        <v>1609</v>
      </c>
      <c r="J25" s="15">
        <v>48</v>
      </c>
      <c r="K25" s="16" t="s">
        <v>1610</v>
      </c>
      <c r="L25" s="6"/>
      <c r="M25" s="6"/>
      <c r="N25" s="11" t="s">
        <v>1305</v>
      </c>
      <c r="O25" s="12" t="s">
        <v>2421</v>
      </c>
      <c r="P25" s="12" t="s">
        <v>2422</v>
      </c>
      <c r="Q25" s="6"/>
      <c r="R25" s="6"/>
      <c r="S25" s="6" t="s">
        <v>1421</v>
      </c>
      <c r="T25" s="6" t="s">
        <v>1450</v>
      </c>
      <c r="U25" s="6" t="s">
        <v>1379</v>
      </c>
      <c r="V25" s="6" t="s">
        <v>1611</v>
      </c>
      <c r="W25" s="6" t="s">
        <v>1612</v>
      </c>
      <c r="X25" s="6" t="s">
        <v>1613</v>
      </c>
      <c r="Y25" s="6" t="s">
        <v>1614</v>
      </c>
      <c r="Z25" s="6"/>
      <c r="AA25" s="6"/>
      <c r="AB25" s="6"/>
      <c r="AC25" s="6"/>
    </row>
    <row r="26" spans="1:29" ht="42.75" x14ac:dyDescent="0.25">
      <c r="A26" s="6" t="s">
        <v>62</v>
      </c>
      <c r="B26" s="6" t="s">
        <v>63</v>
      </c>
      <c r="C26" s="6" t="s">
        <v>64</v>
      </c>
      <c r="D26" s="6" t="s">
        <v>744</v>
      </c>
      <c r="E26" s="6" t="s">
        <v>1012</v>
      </c>
      <c r="F26" s="6">
        <v>84</v>
      </c>
      <c r="G26" s="6" t="s">
        <v>1013</v>
      </c>
      <c r="H26" s="6"/>
      <c r="I26" s="15" t="s">
        <v>999</v>
      </c>
      <c r="J26" s="15">
        <v>108</v>
      </c>
      <c r="K26" s="16" t="s">
        <v>1000</v>
      </c>
      <c r="L26" s="6"/>
      <c r="M26" s="6"/>
      <c r="N26" s="11" t="s">
        <v>1311</v>
      </c>
      <c r="O26" s="12" t="s">
        <v>2423</v>
      </c>
      <c r="P26" s="12" t="s">
        <v>2424</v>
      </c>
      <c r="Q26" s="6"/>
      <c r="R26" s="6"/>
      <c r="S26" s="6" t="s">
        <v>1422</v>
      </c>
      <c r="T26" s="6" t="s">
        <v>1451</v>
      </c>
      <c r="U26" s="6" t="s">
        <v>1380</v>
      </c>
      <c r="V26" s="6" t="s">
        <v>1615</v>
      </c>
      <c r="W26" s="6" t="s">
        <v>1398</v>
      </c>
      <c r="X26" s="6" t="s">
        <v>1616</v>
      </c>
      <c r="Y26" s="6" t="s">
        <v>1617</v>
      </c>
      <c r="Z26" s="6"/>
      <c r="AA26" s="6"/>
      <c r="AB26" s="6"/>
      <c r="AC26" s="6"/>
    </row>
    <row r="27" spans="1:29" ht="42.75" x14ac:dyDescent="0.25">
      <c r="A27" s="6" t="s">
        <v>65</v>
      </c>
      <c r="B27" s="6" t="s">
        <v>66</v>
      </c>
      <c r="C27" s="6" t="s">
        <v>67</v>
      </c>
      <c r="D27" s="6" t="s">
        <v>745</v>
      </c>
      <c r="E27" s="6" t="s">
        <v>1172</v>
      </c>
      <c r="F27" s="6">
        <v>952</v>
      </c>
      <c r="G27" s="6" t="s">
        <v>1265</v>
      </c>
      <c r="H27" s="6"/>
      <c r="I27" s="15" t="s">
        <v>1618</v>
      </c>
      <c r="J27" s="15">
        <v>60</v>
      </c>
      <c r="K27" s="16" t="s">
        <v>1619</v>
      </c>
      <c r="L27" s="6"/>
      <c r="M27" s="6"/>
      <c r="N27" s="11" t="s">
        <v>1345</v>
      </c>
      <c r="O27" s="12" t="s">
        <v>2425</v>
      </c>
      <c r="P27" s="12" t="s">
        <v>2426</v>
      </c>
      <c r="Q27" s="6"/>
      <c r="R27" s="6"/>
      <c r="S27" s="6" t="s">
        <v>1419</v>
      </c>
      <c r="T27" s="6" t="s">
        <v>1452</v>
      </c>
      <c r="U27" s="6" t="s">
        <v>1381</v>
      </c>
      <c r="V27" s="6" t="s">
        <v>1620</v>
      </c>
      <c r="W27" s="6" t="s">
        <v>1621</v>
      </c>
      <c r="X27" s="6" t="s">
        <v>1622</v>
      </c>
      <c r="Y27" s="6" t="s">
        <v>1623</v>
      </c>
      <c r="Z27" s="6"/>
      <c r="AA27" s="6"/>
      <c r="AB27" s="6"/>
      <c r="AC27" s="6"/>
    </row>
    <row r="28" spans="1:29" ht="28.5" x14ac:dyDescent="0.25">
      <c r="A28" s="6" t="s">
        <v>68</v>
      </c>
      <c r="B28" s="6" t="s">
        <v>69</v>
      </c>
      <c r="C28" s="6" t="s">
        <v>70</v>
      </c>
      <c r="D28" s="6" t="s">
        <v>746</v>
      </c>
      <c r="E28" s="6" t="s">
        <v>1001</v>
      </c>
      <c r="F28" s="6">
        <v>60</v>
      </c>
      <c r="G28" s="6" t="s">
        <v>1002</v>
      </c>
      <c r="H28" s="6"/>
      <c r="I28" s="15" t="s">
        <v>1003</v>
      </c>
      <c r="J28" s="15">
        <v>96</v>
      </c>
      <c r="K28" s="16" t="s">
        <v>1004</v>
      </c>
      <c r="L28" s="6"/>
      <c r="M28" s="6"/>
      <c r="N28" s="11" t="s">
        <v>1296</v>
      </c>
      <c r="O28" s="12" t="s">
        <v>2427</v>
      </c>
      <c r="P28" s="12" t="s">
        <v>2428</v>
      </c>
      <c r="Q28" s="6"/>
      <c r="R28" s="6"/>
      <c r="S28" s="6" t="s">
        <v>1399</v>
      </c>
      <c r="T28" s="6" t="s">
        <v>2092</v>
      </c>
      <c r="U28" s="6" t="s">
        <v>1382</v>
      </c>
      <c r="V28" s="6" t="s">
        <v>1625</v>
      </c>
      <c r="W28" s="6" t="s">
        <v>2093</v>
      </c>
      <c r="X28" s="6" t="s">
        <v>2094</v>
      </c>
      <c r="Y28" s="6" t="s">
        <v>2093</v>
      </c>
      <c r="Z28" s="6"/>
      <c r="AA28" s="6"/>
      <c r="AB28" s="6"/>
      <c r="AC28" s="6"/>
    </row>
    <row r="29" spans="1:29" ht="28.5" x14ac:dyDescent="0.25">
      <c r="A29" s="6" t="s">
        <v>71</v>
      </c>
      <c r="B29" s="6" t="s">
        <v>72</v>
      </c>
      <c r="C29" s="6" t="s">
        <v>73</v>
      </c>
      <c r="D29" s="6" t="s">
        <v>747</v>
      </c>
      <c r="E29" s="6" t="s">
        <v>1624</v>
      </c>
      <c r="F29" s="6">
        <v>64</v>
      </c>
      <c r="G29" s="6" t="s">
        <v>2082</v>
      </c>
      <c r="H29" s="6"/>
      <c r="I29" s="15" t="s">
        <v>1626</v>
      </c>
      <c r="J29" s="15">
        <v>68</v>
      </c>
      <c r="K29" s="16" t="s">
        <v>1627</v>
      </c>
      <c r="L29" s="6"/>
      <c r="M29" s="6"/>
      <c r="N29" s="11" t="s">
        <v>2534</v>
      </c>
      <c r="O29" s="12" t="s">
        <v>2429</v>
      </c>
      <c r="P29" s="12" t="s">
        <v>2430</v>
      </c>
      <c r="Q29" s="6"/>
      <c r="R29" s="6"/>
      <c r="S29" s="6" t="s">
        <v>1400</v>
      </c>
      <c r="T29" s="6" t="s">
        <v>1384</v>
      </c>
      <c r="U29" s="6" t="s">
        <v>1383</v>
      </c>
      <c r="V29" s="6" t="s">
        <v>1628</v>
      </c>
      <c r="W29" s="6" t="s">
        <v>1629</v>
      </c>
      <c r="X29" s="6" t="s">
        <v>1630</v>
      </c>
      <c r="Y29" s="6" t="s">
        <v>1631</v>
      </c>
      <c r="Z29" s="6"/>
      <c r="AA29" s="6"/>
      <c r="AB29" s="6"/>
      <c r="AC29" s="6"/>
    </row>
    <row r="30" spans="1:29" ht="28.5" x14ac:dyDescent="0.25">
      <c r="A30" s="6" t="s">
        <v>74</v>
      </c>
      <c r="B30" s="6" t="s">
        <v>75</v>
      </c>
      <c r="C30" s="6" t="s">
        <v>76</v>
      </c>
      <c r="D30" s="6" t="s">
        <v>748</v>
      </c>
      <c r="E30" s="6" t="s">
        <v>1005</v>
      </c>
      <c r="F30" s="6">
        <v>68</v>
      </c>
      <c r="G30" s="6" t="s">
        <v>1178</v>
      </c>
      <c r="H30" s="6"/>
      <c r="I30" s="15" t="s">
        <v>1006</v>
      </c>
      <c r="J30" s="15">
        <v>986</v>
      </c>
      <c r="K30" s="16" t="s">
        <v>1007</v>
      </c>
      <c r="L30" s="6"/>
      <c r="M30" s="6"/>
      <c r="N30" s="11" t="s">
        <v>1317</v>
      </c>
      <c r="O30" s="12" t="s">
        <v>2431</v>
      </c>
      <c r="P30" s="12" t="s">
        <v>2432</v>
      </c>
      <c r="Q30" s="6"/>
      <c r="R30" s="6"/>
      <c r="S30" s="6" t="s">
        <v>1634</v>
      </c>
      <c r="T30" s="6" t="s">
        <v>1635</v>
      </c>
      <c r="U30" s="6" t="s">
        <v>1636</v>
      </c>
      <c r="V30" s="6" t="s">
        <v>1637</v>
      </c>
      <c r="W30" s="6" t="s">
        <v>1638</v>
      </c>
      <c r="X30" s="6" t="s">
        <v>1639</v>
      </c>
      <c r="Y30" s="6" t="s">
        <v>1640</v>
      </c>
      <c r="Z30" s="6"/>
      <c r="AA30" s="6"/>
      <c r="AB30" s="6"/>
      <c r="AC30" s="6"/>
    </row>
    <row r="31" spans="1:29" ht="28.5" x14ac:dyDescent="0.25">
      <c r="A31" s="6" t="s">
        <v>77</v>
      </c>
      <c r="B31" s="6" t="s">
        <v>78</v>
      </c>
      <c r="C31" s="6" t="s">
        <v>79</v>
      </c>
      <c r="D31" s="6" t="s">
        <v>749</v>
      </c>
      <c r="E31" s="6" t="s">
        <v>1632</v>
      </c>
      <c r="F31" s="6">
        <v>977</v>
      </c>
      <c r="G31" s="6" t="s">
        <v>1633</v>
      </c>
      <c r="H31" s="6"/>
      <c r="I31" s="15" t="s">
        <v>1641</v>
      </c>
      <c r="J31" s="15">
        <v>44</v>
      </c>
      <c r="K31" s="16" t="s">
        <v>1642</v>
      </c>
      <c r="L31" s="6"/>
      <c r="M31" s="6"/>
      <c r="N31" s="11" t="s">
        <v>1290</v>
      </c>
      <c r="O31" s="12" t="s">
        <v>2433</v>
      </c>
      <c r="P31" s="12" t="s">
        <v>2434</v>
      </c>
      <c r="Q31" s="6"/>
      <c r="R31" s="6"/>
      <c r="S31" s="6"/>
      <c r="T31" s="6"/>
      <c r="U31" s="6"/>
      <c r="V31" s="6"/>
      <c r="W31" s="6"/>
      <c r="X31" s="6"/>
      <c r="Y31" s="6"/>
      <c r="Z31" s="6"/>
      <c r="AA31" s="6"/>
      <c r="AB31" s="6"/>
      <c r="AC31" s="6"/>
    </row>
    <row r="32" spans="1:29" x14ac:dyDescent="0.25">
      <c r="A32" s="6" t="s">
        <v>80</v>
      </c>
      <c r="B32" s="6" t="s">
        <v>81</v>
      </c>
      <c r="C32" s="6" t="s">
        <v>82</v>
      </c>
      <c r="D32" s="6" t="s">
        <v>750</v>
      </c>
      <c r="E32" s="6" t="s">
        <v>1010</v>
      </c>
      <c r="F32" s="6">
        <v>72</v>
      </c>
      <c r="G32" s="6" t="s">
        <v>1011</v>
      </c>
      <c r="H32" s="6"/>
      <c r="I32" s="15" t="s">
        <v>1645</v>
      </c>
      <c r="J32" s="15">
        <v>64</v>
      </c>
      <c r="K32" s="16" t="s">
        <v>2082</v>
      </c>
      <c r="L32" s="6"/>
      <c r="M32" s="6"/>
      <c r="N32" s="11" t="s">
        <v>1307</v>
      </c>
      <c r="O32" s="12" t="s">
        <v>2435</v>
      </c>
      <c r="P32" s="12" t="s">
        <v>2436</v>
      </c>
      <c r="Q32" s="6"/>
      <c r="R32" s="6"/>
      <c r="S32" s="6"/>
      <c r="T32" s="6"/>
      <c r="U32" s="6"/>
      <c r="V32" s="6"/>
      <c r="W32" s="6"/>
      <c r="X32" s="6"/>
      <c r="Y32" s="6"/>
      <c r="Z32" s="6"/>
      <c r="AA32" s="6"/>
      <c r="AB32" s="6"/>
      <c r="AC32" s="6"/>
    </row>
    <row r="33" spans="1:29" x14ac:dyDescent="0.25">
      <c r="A33" s="6" t="s">
        <v>83</v>
      </c>
      <c r="B33" s="6" t="s">
        <v>84</v>
      </c>
      <c r="C33" s="6" t="s">
        <v>85</v>
      </c>
      <c r="D33" s="6" t="s">
        <v>751</v>
      </c>
      <c r="E33" s="6" t="s">
        <v>1643</v>
      </c>
      <c r="F33" s="6">
        <v>986</v>
      </c>
      <c r="G33" s="6" t="s">
        <v>1644</v>
      </c>
      <c r="H33" s="6"/>
      <c r="I33" s="15" t="s">
        <v>1648</v>
      </c>
      <c r="J33" s="15">
        <v>72</v>
      </c>
      <c r="K33" s="16" t="s">
        <v>1649</v>
      </c>
      <c r="L33" s="6"/>
      <c r="M33" s="6"/>
      <c r="N33" s="11" t="s">
        <v>1309</v>
      </c>
      <c r="O33" s="12" t="s">
        <v>2437</v>
      </c>
      <c r="P33" s="12" t="s">
        <v>2438</v>
      </c>
      <c r="Q33" s="6"/>
      <c r="R33" s="6"/>
      <c r="S33" s="6"/>
      <c r="T33" s="6"/>
      <c r="U33" s="6"/>
      <c r="V33" s="6"/>
      <c r="W33" s="6"/>
      <c r="X33" s="6"/>
      <c r="Y33" s="6"/>
      <c r="Z33" s="6"/>
      <c r="AA33" s="6"/>
      <c r="AB33" s="6"/>
      <c r="AC33" s="6"/>
    </row>
    <row r="34" spans="1:29" x14ac:dyDescent="0.25">
      <c r="A34" s="6" t="s">
        <v>94</v>
      </c>
      <c r="B34" s="6" t="s">
        <v>95</v>
      </c>
      <c r="C34" s="6" t="s">
        <v>96</v>
      </c>
      <c r="D34" s="6" t="s">
        <v>755</v>
      </c>
      <c r="E34" s="6" t="s">
        <v>1658</v>
      </c>
      <c r="F34" s="6">
        <v>975</v>
      </c>
      <c r="G34" s="6" t="s">
        <v>1659</v>
      </c>
      <c r="H34" s="6"/>
      <c r="I34" s="15" t="s">
        <v>1652</v>
      </c>
      <c r="J34" s="15">
        <v>974</v>
      </c>
      <c r="K34" s="16" t="s">
        <v>1653</v>
      </c>
      <c r="L34" s="6"/>
      <c r="M34" s="6"/>
      <c r="N34" s="11" t="s">
        <v>1334</v>
      </c>
      <c r="O34" s="12" t="s">
        <v>2439</v>
      </c>
      <c r="P34" s="12" t="s">
        <v>2440</v>
      </c>
      <c r="Q34" s="6"/>
      <c r="R34" s="6"/>
      <c r="S34" s="6"/>
      <c r="T34" s="6"/>
      <c r="U34" s="6"/>
      <c r="V34" s="6"/>
      <c r="W34" s="6"/>
      <c r="X34" s="6"/>
      <c r="Y34" s="6"/>
      <c r="Z34" s="6"/>
      <c r="AA34" s="6"/>
      <c r="AB34" s="6"/>
      <c r="AC34" s="6"/>
    </row>
    <row r="35" spans="1:29" x14ac:dyDescent="0.25">
      <c r="A35" s="6" t="s">
        <v>97</v>
      </c>
      <c r="B35" s="6" t="s">
        <v>98</v>
      </c>
      <c r="C35" s="6" t="s">
        <v>99</v>
      </c>
      <c r="D35" s="6" t="s">
        <v>756</v>
      </c>
      <c r="E35" s="6" t="s">
        <v>1660</v>
      </c>
      <c r="F35" s="6">
        <v>952</v>
      </c>
      <c r="G35" s="6" t="s">
        <v>1661</v>
      </c>
      <c r="H35" s="6"/>
      <c r="I35" s="15" t="s">
        <v>1656</v>
      </c>
      <c r="J35" s="15">
        <v>84</v>
      </c>
      <c r="K35" s="16" t="s">
        <v>1657</v>
      </c>
      <c r="L35" s="6"/>
      <c r="M35" s="6"/>
      <c r="N35" s="11" t="s">
        <v>1340</v>
      </c>
      <c r="O35" s="12" t="s">
        <v>2441</v>
      </c>
      <c r="P35" s="12" t="s">
        <v>2442</v>
      </c>
      <c r="Q35" s="6"/>
      <c r="R35" s="6"/>
      <c r="S35" s="6"/>
      <c r="T35" s="6"/>
      <c r="U35" s="6"/>
      <c r="V35" s="6"/>
      <c r="W35" s="6"/>
      <c r="X35" s="6"/>
      <c r="Y35" s="6"/>
      <c r="Z35" s="6"/>
      <c r="AA35" s="6"/>
      <c r="AB35" s="6"/>
      <c r="AC35" s="6"/>
    </row>
    <row r="36" spans="1:29" ht="28.5" x14ac:dyDescent="0.25">
      <c r="A36" s="6" t="s">
        <v>100</v>
      </c>
      <c r="B36" s="6" t="s">
        <v>101</v>
      </c>
      <c r="C36" s="6" t="s">
        <v>102</v>
      </c>
      <c r="D36" s="6" t="s">
        <v>757</v>
      </c>
      <c r="E36" s="6" t="s">
        <v>1662</v>
      </c>
      <c r="F36" s="6">
        <v>108</v>
      </c>
      <c r="G36" s="6" t="s">
        <v>1663</v>
      </c>
      <c r="H36" s="6"/>
      <c r="I36" s="15" t="s">
        <v>1014</v>
      </c>
      <c r="J36" s="15">
        <v>124</v>
      </c>
      <c r="K36" s="16" t="s">
        <v>1015</v>
      </c>
      <c r="L36" s="6"/>
      <c r="M36" s="6"/>
      <c r="N36" s="11" t="s">
        <v>1341</v>
      </c>
      <c r="O36" s="12" t="s">
        <v>2443</v>
      </c>
      <c r="P36" s="12" t="s">
        <v>2444</v>
      </c>
      <c r="Q36" s="6"/>
      <c r="R36" s="6"/>
      <c r="S36" s="6"/>
      <c r="T36" s="6"/>
      <c r="U36" s="6"/>
      <c r="V36" s="6"/>
      <c r="W36" s="6"/>
      <c r="X36" s="6"/>
      <c r="Y36" s="6"/>
      <c r="Z36" s="6"/>
      <c r="AA36" s="6"/>
      <c r="AB36" s="6"/>
      <c r="AC36" s="6"/>
    </row>
    <row r="37" spans="1:29" ht="28.5" x14ac:dyDescent="0.25">
      <c r="A37" s="6" t="s">
        <v>103</v>
      </c>
      <c r="B37" s="6" t="s">
        <v>104</v>
      </c>
      <c r="C37" s="6" t="s">
        <v>105</v>
      </c>
      <c r="D37" s="6" t="s">
        <v>758</v>
      </c>
      <c r="E37" s="6" t="s">
        <v>1081</v>
      </c>
      <c r="F37" s="6">
        <v>116</v>
      </c>
      <c r="G37" s="6" t="s">
        <v>1206</v>
      </c>
      <c r="H37" s="6"/>
      <c r="I37" s="15" t="s">
        <v>1016</v>
      </c>
      <c r="J37" s="15">
        <v>976</v>
      </c>
      <c r="K37" s="16" t="s">
        <v>1017</v>
      </c>
      <c r="L37" s="6"/>
      <c r="M37" s="6"/>
      <c r="N37" s="11" t="s">
        <v>1335</v>
      </c>
      <c r="O37" s="12" t="s">
        <v>2445</v>
      </c>
      <c r="P37" s="12" t="s">
        <v>2446</v>
      </c>
      <c r="Q37" s="6"/>
      <c r="R37" s="6"/>
      <c r="S37" s="6"/>
      <c r="T37" s="6"/>
      <c r="U37" s="6"/>
      <c r="V37" s="6"/>
      <c r="W37" s="6"/>
      <c r="X37" s="6"/>
      <c r="Y37" s="6"/>
      <c r="Z37" s="6"/>
      <c r="AA37" s="6"/>
      <c r="AB37" s="6"/>
      <c r="AC37" s="6"/>
    </row>
    <row r="38" spans="1:29" x14ac:dyDescent="0.25">
      <c r="A38" s="6" t="s">
        <v>106</v>
      </c>
      <c r="B38" s="6" t="s">
        <v>107</v>
      </c>
      <c r="C38" s="6" t="s">
        <v>108</v>
      </c>
      <c r="D38" s="6" t="s">
        <v>759</v>
      </c>
      <c r="E38" s="6" t="s">
        <v>1169</v>
      </c>
      <c r="F38" s="6">
        <v>950</v>
      </c>
      <c r="G38" s="6" t="s">
        <v>1271</v>
      </c>
      <c r="H38" s="6"/>
      <c r="I38" s="15" t="s">
        <v>1018</v>
      </c>
      <c r="J38" s="15">
        <v>756</v>
      </c>
      <c r="K38" s="16" t="s">
        <v>1019</v>
      </c>
      <c r="L38" s="6"/>
      <c r="M38" s="6"/>
      <c r="N38" s="11" t="s">
        <v>1294</v>
      </c>
      <c r="O38" s="12" t="s">
        <v>2447</v>
      </c>
      <c r="P38" s="12" t="s">
        <v>2448</v>
      </c>
      <c r="Q38" s="6"/>
      <c r="R38" s="6"/>
      <c r="S38" s="6"/>
      <c r="T38" s="6"/>
      <c r="U38" s="6"/>
      <c r="V38" s="6"/>
      <c r="W38" s="6"/>
      <c r="X38" s="6"/>
      <c r="Y38" s="6"/>
      <c r="Z38" s="6"/>
      <c r="AA38" s="6"/>
      <c r="AB38" s="6"/>
      <c r="AC38" s="6"/>
    </row>
    <row r="39" spans="1:29" ht="28.5" x14ac:dyDescent="0.25">
      <c r="A39" s="6" t="s">
        <v>109</v>
      </c>
      <c r="B39" s="6" t="s">
        <v>110</v>
      </c>
      <c r="C39" s="6" t="s">
        <v>111</v>
      </c>
      <c r="D39" s="6" t="s">
        <v>760</v>
      </c>
      <c r="E39" s="6" t="s">
        <v>1664</v>
      </c>
      <c r="F39" s="6">
        <v>124</v>
      </c>
      <c r="G39" s="6" t="s">
        <v>1665</v>
      </c>
      <c r="H39" s="6"/>
      <c r="I39" s="15" t="s">
        <v>1020</v>
      </c>
      <c r="J39" s="15">
        <v>990</v>
      </c>
      <c r="K39" s="16" t="s">
        <v>2084</v>
      </c>
      <c r="L39" s="6"/>
      <c r="M39" s="6"/>
      <c r="N39" s="11" t="s">
        <v>1282</v>
      </c>
      <c r="O39" s="12" t="s">
        <v>2449</v>
      </c>
      <c r="P39" s="12" t="s">
        <v>2450</v>
      </c>
      <c r="Q39" s="6"/>
      <c r="R39" s="6"/>
      <c r="S39" s="6"/>
      <c r="T39" s="6"/>
      <c r="U39" s="6"/>
      <c r="V39" s="6"/>
      <c r="W39" s="6"/>
      <c r="X39" s="6"/>
      <c r="Y39" s="6"/>
      <c r="Z39" s="6"/>
      <c r="AA39" s="6"/>
      <c r="AB39" s="6"/>
      <c r="AC39" s="6"/>
    </row>
    <row r="40" spans="1:29" x14ac:dyDescent="0.25">
      <c r="A40" s="6" t="s">
        <v>112</v>
      </c>
      <c r="B40" s="6" t="s">
        <v>113</v>
      </c>
      <c r="C40" s="6" t="s">
        <v>114</v>
      </c>
      <c r="D40" s="6" t="s">
        <v>761</v>
      </c>
      <c r="E40" s="6" t="s">
        <v>1026</v>
      </c>
      <c r="F40" s="6">
        <v>132</v>
      </c>
      <c r="G40" s="6" t="s">
        <v>1185</v>
      </c>
      <c r="H40" s="6"/>
      <c r="I40" s="15" t="s">
        <v>1182</v>
      </c>
      <c r="J40" s="15">
        <v>0</v>
      </c>
      <c r="K40" s="16" t="s">
        <v>1183</v>
      </c>
      <c r="L40" s="6"/>
      <c r="M40" s="6"/>
      <c r="N40" s="11" t="s">
        <v>1298</v>
      </c>
      <c r="O40" s="12" t="s">
        <v>2451</v>
      </c>
      <c r="P40" s="12" t="s">
        <v>2452</v>
      </c>
      <c r="Q40" s="6"/>
      <c r="R40" s="6"/>
      <c r="S40" s="6"/>
      <c r="T40" s="6"/>
      <c r="U40" s="6"/>
      <c r="V40" s="6"/>
      <c r="W40" s="6"/>
      <c r="X40" s="6"/>
      <c r="Y40" s="6"/>
      <c r="Z40" s="6"/>
      <c r="AA40" s="6"/>
      <c r="AB40" s="6"/>
      <c r="AC40" s="6"/>
    </row>
    <row r="41" spans="1:29" ht="28.5" x14ac:dyDescent="0.25">
      <c r="A41" s="6" t="s">
        <v>124</v>
      </c>
      <c r="B41" s="6" t="s">
        <v>125</v>
      </c>
      <c r="C41" s="6" t="s">
        <v>126</v>
      </c>
      <c r="D41" s="6" t="s">
        <v>765</v>
      </c>
      <c r="E41" s="6" t="s">
        <v>1672</v>
      </c>
      <c r="F41" s="6">
        <v>990</v>
      </c>
      <c r="G41" s="6" t="s">
        <v>2084</v>
      </c>
      <c r="H41" s="6"/>
      <c r="I41" s="15" t="s">
        <v>1021</v>
      </c>
      <c r="J41" s="15">
        <v>170</v>
      </c>
      <c r="K41" s="16" t="s">
        <v>1022</v>
      </c>
      <c r="L41" s="6"/>
      <c r="M41" s="6"/>
      <c r="N41" s="11" t="s">
        <v>1339</v>
      </c>
      <c r="O41" s="12" t="s">
        <v>2453</v>
      </c>
      <c r="P41" s="12" t="s">
        <v>2454</v>
      </c>
      <c r="Q41" s="6"/>
      <c r="R41" s="6"/>
      <c r="S41" s="6"/>
      <c r="T41" s="6"/>
      <c r="U41" s="6"/>
      <c r="V41" s="6"/>
      <c r="W41" s="6"/>
      <c r="X41" s="6"/>
      <c r="Y41" s="6"/>
      <c r="Z41" s="6"/>
      <c r="AA41" s="6"/>
      <c r="AB41" s="6"/>
      <c r="AC41" s="6"/>
    </row>
    <row r="42" spans="1:29" x14ac:dyDescent="0.25">
      <c r="A42" s="6" t="s">
        <v>127</v>
      </c>
      <c r="B42" s="6" t="s">
        <v>128</v>
      </c>
      <c r="C42" s="6" t="s">
        <v>129</v>
      </c>
      <c r="D42" s="6" t="s">
        <v>766</v>
      </c>
      <c r="E42" s="6" t="s">
        <v>1673</v>
      </c>
      <c r="F42" s="6">
        <v>0</v>
      </c>
      <c r="G42" s="6" t="s">
        <v>1674</v>
      </c>
      <c r="H42" s="6"/>
      <c r="I42" s="15" t="s">
        <v>1023</v>
      </c>
      <c r="J42" s="15">
        <v>188</v>
      </c>
      <c r="K42" s="16" t="s">
        <v>1024</v>
      </c>
      <c r="L42" s="6"/>
      <c r="M42" s="6"/>
      <c r="N42" s="11" t="s">
        <v>1285</v>
      </c>
      <c r="O42" s="12" t="s">
        <v>2455</v>
      </c>
      <c r="P42" s="12" t="s">
        <v>2456</v>
      </c>
      <c r="Q42" s="6"/>
      <c r="R42" s="6"/>
      <c r="S42" s="6"/>
      <c r="T42" s="6"/>
      <c r="U42" s="6"/>
      <c r="V42" s="6"/>
      <c r="W42" s="6"/>
      <c r="X42" s="6"/>
      <c r="Y42" s="6"/>
      <c r="Z42" s="6"/>
      <c r="AA42" s="6"/>
      <c r="AB42" s="6"/>
      <c r="AC42" s="6"/>
    </row>
    <row r="43" spans="1:29" x14ac:dyDescent="0.25">
      <c r="A43" s="6" t="s">
        <v>161</v>
      </c>
      <c r="B43" s="6" t="s">
        <v>162</v>
      </c>
      <c r="C43" s="6" t="s">
        <v>163</v>
      </c>
      <c r="D43" s="6" t="s">
        <v>779</v>
      </c>
      <c r="E43" s="6" t="s">
        <v>1691</v>
      </c>
      <c r="F43" s="6">
        <v>978</v>
      </c>
      <c r="G43" s="6" t="s">
        <v>1692</v>
      </c>
      <c r="H43" s="6"/>
      <c r="I43" s="15" t="s">
        <v>1025</v>
      </c>
      <c r="J43" s="15">
        <v>931</v>
      </c>
      <c r="K43" s="16" t="s">
        <v>1184</v>
      </c>
      <c r="L43" s="6"/>
      <c r="M43" s="6"/>
      <c r="N43" s="11" t="s">
        <v>1331</v>
      </c>
      <c r="O43" s="12" t="s">
        <v>2457</v>
      </c>
      <c r="P43" s="12" t="s">
        <v>2458</v>
      </c>
      <c r="Q43" s="6"/>
      <c r="R43" s="6"/>
      <c r="S43" s="6"/>
      <c r="T43" s="6"/>
      <c r="U43" s="6"/>
      <c r="V43" s="6"/>
      <c r="W43" s="6"/>
      <c r="X43" s="6"/>
      <c r="Y43" s="6"/>
      <c r="Z43" s="6"/>
      <c r="AA43" s="6"/>
      <c r="AB43" s="6"/>
      <c r="AC43" s="6"/>
    </row>
    <row r="44" spans="1:29" x14ac:dyDescent="0.25">
      <c r="A44" s="6" t="s">
        <v>140</v>
      </c>
      <c r="B44" s="6" t="s">
        <v>141</v>
      </c>
      <c r="C44" s="6" t="s">
        <v>142</v>
      </c>
      <c r="D44" s="6" t="s">
        <v>771</v>
      </c>
      <c r="E44" s="6" t="s">
        <v>1681</v>
      </c>
      <c r="F44" s="6">
        <v>170</v>
      </c>
      <c r="G44" s="6" t="s">
        <v>1682</v>
      </c>
      <c r="H44" s="6"/>
      <c r="I44" s="15" t="s">
        <v>1668</v>
      </c>
      <c r="J44" s="15">
        <v>132</v>
      </c>
      <c r="K44" s="16" t="s">
        <v>1669</v>
      </c>
      <c r="L44" s="6"/>
      <c r="M44" s="6"/>
      <c r="N44" s="11" t="s">
        <v>1327</v>
      </c>
      <c r="O44" s="12" t="s">
        <v>2459</v>
      </c>
      <c r="P44" s="12" t="s">
        <v>2460</v>
      </c>
      <c r="Q44" s="6"/>
      <c r="R44" s="6"/>
      <c r="S44" s="6"/>
      <c r="T44" s="6"/>
      <c r="U44" s="6"/>
      <c r="V44" s="6"/>
      <c r="W44" s="6"/>
      <c r="X44" s="6"/>
      <c r="Y44" s="6"/>
      <c r="Z44" s="6"/>
      <c r="AA44" s="6"/>
      <c r="AB44" s="6"/>
      <c r="AC44" s="6"/>
    </row>
    <row r="45" spans="1:29" x14ac:dyDescent="0.25">
      <c r="A45" s="6" t="s">
        <v>143</v>
      </c>
      <c r="B45" s="6" t="s">
        <v>144</v>
      </c>
      <c r="C45" s="6" t="s">
        <v>145</v>
      </c>
      <c r="D45" s="6" t="s">
        <v>772</v>
      </c>
      <c r="E45" s="6" t="s">
        <v>1082</v>
      </c>
      <c r="F45" s="6">
        <v>174</v>
      </c>
      <c r="G45" s="6" t="s">
        <v>1207</v>
      </c>
      <c r="H45" s="6"/>
      <c r="I45" s="15" t="s">
        <v>1027</v>
      </c>
      <c r="J45" s="15">
        <v>203</v>
      </c>
      <c r="K45" s="16" t="s">
        <v>1028</v>
      </c>
      <c r="L45" s="6"/>
      <c r="M45" s="6"/>
      <c r="N45" s="11" t="s">
        <v>1310</v>
      </c>
      <c r="O45" s="12" t="s">
        <v>2461</v>
      </c>
      <c r="P45" s="12" t="s">
        <v>2462</v>
      </c>
      <c r="Q45" s="6"/>
      <c r="R45" s="6"/>
      <c r="S45" s="6"/>
      <c r="T45" s="6"/>
      <c r="U45" s="6"/>
      <c r="V45" s="6"/>
      <c r="W45" s="6"/>
      <c r="X45" s="6"/>
      <c r="Y45" s="6"/>
      <c r="Z45" s="6"/>
      <c r="AA45" s="6"/>
      <c r="AB45" s="6"/>
      <c r="AC45" s="6"/>
    </row>
    <row r="46" spans="1:29" x14ac:dyDescent="0.25">
      <c r="A46" s="1" t="s">
        <v>329</v>
      </c>
      <c r="B46" s="1" t="s">
        <v>330</v>
      </c>
      <c r="C46" s="1" t="s">
        <v>331</v>
      </c>
      <c r="D46" s="1" t="s">
        <v>837</v>
      </c>
      <c r="E46" s="1" t="s">
        <v>1813</v>
      </c>
      <c r="F46" s="1">
        <v>408</v>
      </c>
      <c r="G46" s="1" t="s">
        <v>1814</v>
      </c>
      <c r="H46" s="6"/>
      <c r="I46" s="15" t="s">
        <v>1029</v>
      </c>
      <c r="J46" s="15">
        <v>262</v>
      </c>
      <c r="K46" s="16" t="s">
        <v>1030</v>
      </c>
      <c r="L46" s="6"/>
      <c r="M46" s="6"/>
      <c r="N46" s="11" t="s">
        <v>1293</v>
      </c>
      <c r="O46" s="12" t="s">
        <v>2463</v>
      </c>
      <c r="P46" s="12" t="s">
        <v>2464</v>
      </c>
      <c r="Q46" s="6"/>
      <c r="R46" s="6"/>
      <c r="S46" s="6"/>
      <c r="T46" s="6"/>
      <c r="U46" s="6"/>
      <c r="V46" s="6"/>
      <c r="W46" s="6"/>
      <c r="X46" s="6"/>
      <c r="Y46" s="6"/>
      <c r="Z46" s="6"/>
      <c r="AA46" s="6"/>
      <c r="AB46" s="6"/>
      <c r="AC46" s="6"/>
    </row>
    <row r="47" spans="1:29" ht="28.5" x14ac:dyDescent="0.25">
      <c r="A47" s="1" t="s">
        <v>332</v>
      </c>
      <c r="B47" s="1" t="s">
        <v>333</v>
      </c>
      <c r="C47" s="1" t="s">
        <v>334</v>
      </c>
      <c r="D47" s="1" t="s">
        <v>838</v>
      </c>
      <c r="E47" s="1" t="s">
        <v>1815</v>
      </c>
      <c r="F47" s="1">
        <v>410</v>
      </c>
      <c r="G47" s="1" t="s">
        <v>1816</v>
      </c>
      <c r="H47" s="6"/>
      <c r="I47" s="15" t="s">
        <v>1031</v>
      </c>
      <c r="J47" s="15">
        <v>208</v>
      </c>
      <c r="K47" s="16" t="s">
        <v>1032</v>
      </c>
      <c r="L47" s="6"/>
      <c r="M47" s="6"/>
      <c r="N47" s="11" t="s">
        <v>1344</v>
      </c>
      <c r="O47" s="12" t="s">
        <v>2465</v>
      </c>
      <c r="P47" s="12" t="s">
        <v>2466</v>
      </c>
      <c r="Q47" s="6"/>
      <c r="R47" s="6"/>
      <c r="S47" s="6"/>
      <c r="T47" s="6"/>
      <c r="U47" s="6"/>
      <c r="V47" s="6"/>
      <c r="W47" s="6"/>
      <c r="X47" s="6"/>
      <c r="Y47" s="6"/>
      <c r="Z47" s="6"/>
      <c r="AA47" s="6"/>
      <c r="AB47" s="6"/>
      <c r="AC47" s="6"/>
    </row>
    <row r="48" spans="1:29" ht="28.5" x14ac:dyDescent="0.25">
      <c r="A48" s="6" t="s">
        <v>150</v>
      </c>
      <c r="B48" s="6" t="s">
        <v>151</v>
      </c>
      <c r="C48" s="6" t="s">
        <v>152</v>
      </c>
      <c r="D48" s="6" t="s">
        <v>775</v>
      </c>
      <c r="E48" s="6" t="s">
        <v>1683</v>
      </c>
      <c r="F48" s="6">
        <v>188</v>
      </c>
      <c r="G48" s="6" t="s">
        <v>1684</v>
      </c>
      <c r="H48" s="6"/>
      <c r="I48" s="15" t="s">
        <v>1033</v>
      </c>
      <c r="J48" s="15">
        <v>214</v>
      </c>
      <c r="K48" s="16" t="s">
        <v>1034</v>
      </c>
      <c r="L48" s="6"/>
      <c r="M48" s="6"/>
      <c r="N48" s="11" t="s">
        <v>1324</v>
      </c>
      <c r="O48" s="12" t="s">
        <v>2467</v>
      </c>
      <c r="P48" s="12" t="s">
        <v>2468</v>
      </c>
      <c r="Q48" s="6"/>
      <c r="R48" s="6"/>
      <c r="S48" s="6"/>
      <c r="T48" s="6"/>
      <c r="U48" s="6"/>
      <c r="V48" s="6"/>
      <c r="W48" s="6"/>
      <c r="X48" s="6"/>
      <c r="Y48" s="6"/>
      <c r="Z48" s="6"/>
      <c r="AA48" s="6"/>
      <c r="AB48" s="6"/>
      <c r="AC48" s="6"/>
    </row>
    <row r="49" spans="1:29" x14ac:dyDescent="0.25">
      <c r="A49" s="6" t="s">
        <v>709</v>
      </c>
      <c r="B49" s="6" t="s">
        <v>153</v>
      </c>
      <c r="C49" s="6" t="s">
        <v>154</v>
      </c>
      <c r="D49" s="6" t="s">
        <v>776</v>
      </c>
      <c r="E49" s="6" t="s">
        <v>1685</v>
      </c>
      <c r="F49" s="6">
        <v>952</v>
      </c>
      <c r="G49" s="6" t="s">
        <v>1686</v>
      </c>
      <c r="H49" s="6"/>
      <c r="I49" s="15" t="s">
        <v>1679</v>
      </c>
      <c r="J49" s="15">
        <v>12</v>
      </c>
      <c r="K49" s="16" t="s">
        <v>1680</v>
      </c>
      <c r="L49" s="6"/>
      <c r="M49" s="6"/>
      <c r="N49" s="11" t="s">
        <v>1303</v>
      </c>
      <c r="O49" s="12" t="s">
        <v>2469</v>
      </c>
      <c r="P49" s="12" t="s">
        <v>2470</v>
      </c>
      <c r="Q49" s="6"/>
      <c r="R49" s="6"/>
      <c r="S49" s="6"/>
      <c r="T49" s="6"/>
      <c r="U49" s="6"/>
      <c r="V49" s="6"/>
      <c r="W49" s="6"/>
      <c r="X49" s="6"/>
      <c r="Y49" s="6"/>
      <c r="Z49" s="6"/>
      <c r="AA49" s="6"/>
      <c r="AB49" s="6"/>
      <c r="AC49" s="6"/>
    </row>
    <row r="50" spans="1:29" x14ac:dyDescent="0.25">
      <c r="A50" s="6" t="s">
        <v>155</v>
      </c>
      <c r="B50" s="6" t="s">
        <v>156</v>
      </c>
      <c r="C50" s="6" t="s">
        <v>157</v>
      </c>
      <c r="D50" s="6" t="s">
        <v>777</v>
      </c>
      <c r="E50" s="6" t="s">
        <v>1065</v>
      </c>
      <c r="F50" s="6">
        <v>191</v>
      </c>
      <c r="G50" s="6" t="s">
        <v>2085</v>
      </c>
      <c r="H50" s="6"/>
      <c r="I50" s="15" t="s">
        <v>1037</v>
      </c>
      <c r="J50" s="15">
        <v>818</v>
      </c>
      <c r="K50" s="16" t="s">
        <v>1038</v>
      </c>
      <c r="L50" s="6"/>
      <c r="M50" s="6"/>
      <c r="N50" s="11" t="s">
        <v>1321</v>
      </c>
      <c r="O50" s="12" t="s">
        <v>2471</v>
      </c>
      <c r="P50" s="12" t="s">
        <v>2472</v>
      </c>
      <c r="Q50" s="6"/>
      <c r="R50" s="6"/>
      <c r="S50" s="6"/>
      <c r="T50" s="6"/>
      <c r="U50" s="6"/>
      <c r="V50" s="6"/>
      <c r="W50" s="6"/>
      <c r="X50" s="6"/>
      <c r="Y50" s="6"/>
      <c r="Z50" s="6"/>
      <c r="AA50" s="6"/>
      <c r="AB50" s="6"/>
      <c r="AC50" s="6"/>
    </row>
    <row r="51" spans="1:29" x14ac:dyDescent="0.25">
      <c r="A51" s="6" t="s">
        <v>158</v>
      </c>
      <c r="B51" s="6" t="s">
        <v>159</v>
      </c>
      <c r="C51" s="6" t="s">
        <v>160</v>
      </c>
      <c r="D51" s="6" t="s">
        <v>778</v>
      </c>
      <c r="E51" s="6" t="s">
        <v>1689</v>
      </c>
      <c r="F51" s="6">
        <v>931</v>
      </c>
      <c r="G51" s="6" t="s">
        <v>1690</v>
      </c>
      <c r="H51" s="6"/>
      <c r="I51" s="15" t="s">
        <v>1039</v>
      </c>
      <c r="J51" s="15">
        <v>232</v>
      </c>
      <c r="K51" s="16" t="s">
        <v>1040</v>
      </c>
      <c r="L51" s="6"/>
      <c r="M51" s="6"/>
      <c r="N51" s="11" t="s">
        <v>1312</v>
      </c>
      <c r="O51" s="12" t="s">
        <v>2473</v>
      </c>
      <c r="P51" s="12" t="s">
        <v>2474</v>
      </c>
      <c r="Q51" s="6"/>
      <c r="R51" s="6"/>
      <c r="S51" s="6"/>
      <c r="T51" s="6"/>
      <c r="U51" s="6"/>
      <c r="V51" s="6"/>
      <c r="W51" s="6"/>
      <c r="X51" s="6"/>
      <c r="Y51" s="6"/>
      <c r="Z51" s="6"/>
      <c r="AA51" s="6"/>
      <c r="AB51" s="6"/>
      <c r="AC51" s="6"/>
    </row>
    <row r="52" spans="1:29" ht="28.5" x14ac:dyDescent="0.25">
      <c r="A52" s="6" t="s">
        <v>167</v>
      </c>
      <c r="B52" s="6" t="s">
        <v>168</v>
      </c>
      <c r="C52" s="6" t="s">
        <v>169</v>
      </c>
      <c r="D52" s="6" t="s">
        <v>781</v>
      </c>
      <c r="E52" s="6" t="s">
        <v>1697</v>
      </c>
      <c r="F52" s="6">
        <v>208</v>
      </c>
      <c r="G52" s="6" t="s">
        <v>1698</v>
      </c>
      <c r="H52" s="6"/>
      <c r="I52" s="15" t="s">
        <v>1041</v>
      </c>
      <c r="J52" s="15">
        <v>230</v>
      </c>
      <c r="K52" s="16" t="s">
        <v>1042</v>
      </c>
      <c r="L52" s="6"/>
      <c r="M52" s="6"/>
      <c r="N52" s="11" t="s">
        <v>1323</v>
      </c>
      <c r="O52" s="12" t="s">
        <v>2527</v>
      </c>
      <c r="P52" s="12" t="s">
        <v>2528</v>
      </c>
      <c r="Q52" s="6"/>
      <c r="R52" s="6"/>
      <c r="S52" s="6"/>
      <c r="T52" s="6"/>
      <c r="U52" s="6"/>
      <c r="V52" s="6"/>
      <c r="W52" s="6"/>
      <c r="X52" s="6"/>
      <c r="Y52" s="6"/>
      <c r="Z52" s="6"/>
      <c r="AA52" s="6"/>
      <c r="AB52" s="6"/>
      <c r="AC52" s="6"/>
    </row>
    <row r="53" spans="1:29" x14ac:dyDescent="0.25">
      <c r="A53" s="6" t="s">
        <v>2083</v>
      </c>
      <c r="B53" s="6" t="s">
        <v>92</v>
      </c>
      <c r="C53" s="6" t="s">
        <v>93</v>
      </c>
      <c r="D53" s="6" t="s">
        <v>754</v>
      </c>
      <c r="E53" s="6" t="s">
        <v>1654</v>
      </c>
      <c r="F53" s="6">
        <v>96</v>
      </c>
      <c r="G53" s="6" t="s">
        <v>1655</v>
      </c>
      <c r="H53" s="6"/>
      <c r="I53" s="15" t="s">
        <v>1687</v>
      </c>
      <c r="J53" s="15">
        <v>978</v>
      </c>
      <c r="K53" s="16" t="s">
        <v>1688</v>
      </c>
      <c r="L53" s="6"/>
      <c r="M53" s="6"/>
      <c r="N53" s="11" t="s">
        <v>1347</v>
      </c>
      <c r="O53" s="12" t="s">
        <v>2475</v>
      </c>
      <c r="P53" s="12" t="s">
        <v>2476</v>
      </c>
      <c r="Q53" s="6"/>
      <c r="R53" s="6"/>
      <c r="S53" s="6"/>
      <c r="T53" s="6"/>
      <c r="U53" s="6"/>
      <c r="V53" s="6"/>
      <c r="W53" s="6"/>
      <c r="X53" s="6"/>
      <c r="Y53" s="6"/>
      <c r="Z53" s="6"/>
      <c r="AA53" s="6"/>
      <c r="AB53" s="6"/>
      <c r="AC53" s="6"/>
    </row>
    <row r="54" spans="1:29" x14ac:dyDescent="0.25">
      <c r="A54" s="6" t="s">
        <v>170</v>
      </c>
      <c r="B54" s="6" t="s">
        <v>171</v>
      </c>
      <c r="C54" s="6" t="s">
        <v>172</v>
      </c>
      <c r="D54" s="6" t="s">
        <v>782</v>
      </c>
      <c r="E54" s="6" t="s">
        <v>1699</v>
      </c>
      <c r="F54" s="6">
        <v>262</v>
      </c>
      <c r="G54" s="6" t="s">
        <v>1700</v>
      </c>
      <c r="H54" s="6"/>
      <c r="I54" s="15" t="s">
        <v>1045</v>
      </c>
      <c r="J54" s="15">
        <v>242</v>
      </c>
      <c r="K54" s="16" t="s">
        <v>1186</v>
      </c>
      <c r="L54" s="6"/>
      <c r="M54" s="6"/>
      <c r="N54" s="11" t="s">
        <v>1338</v>
      </c>
      <c r="O54" s="12" t="s">
        <v>2477</v>
      </c>
      <c r="P54" s="12" t="s">
        <v>2478</v>
      </c>
      <c r="Q54" s="6"/>
      <c r="R54" s="6"/>
      <c r="S54" s="6"/>
      <c r="T54" s="6"/>
      <c r="U54" s="6"/>
      <c r="V54" s="6"/>
      <c r="W54" s="6"/>
      <c r="X54" s="6"/>
      <c r="Y54" s="6"/>
      <c r="Z54" s="6"/>
      <c r="AA54" s="6"/>
      <c r="AB54" s="6"/>
      <c r="AC54" s="6"/>
    </row>
    <row r="55" spans="1:29" ht="28.5" x14ac:dyDescent="0.25">
      <c r="A55" s="6" t="s">
        <v>173</v>
      </c>
      <c r="B55" s="6" t="s">
        <v>174</v>
      </c>
      <c r="C55" s="6" t="s">
        <v>175</v>
      </c>
      <c r="D55" s="6" t="s">
        <v>783</v>
      </c>
      <c r="E55" s="6" t="s">
        <v>1701</v>
      </c>
      <c r="F55" s="6">
        <v>951</v>
      </c>
      <c r="G55" s="6" t="s">
        <v>1702</v>
      </c>
      <c r="H55" s="6"/>
      <c r="I55" s="15" t="s">
        <v>1046</v>
      </c>
      <c r="J55" s="15">
        <v>238</v>
      </c>
      <c r="K55" s="16" t="s">
        <v>1047</v>
      </c>
      <c r="L55" s="6"/>
      <c r="M55" s="6"/>
      <c r="N55" s="11" t="s">
        <v>1288</v>
      </c>
      <c r="O55" s="12" t="s">
        <v>2479</v>
      </c>
      <c r="P55" s="12" t="s">
        <v>2480</v>
      </c>
      <c r="Q55" s="6"/>
      <c r="R55" s="6"/>
      <c r="S55" s="6"/>
      <c r="T55" s="6"/>
      <c r="U55" s="6"/>
      <c r="V55" s="6"/>
      <c r="W55" s="6"/>
      <c r="X55" s="6"/>
      <c r="Y55" s="6"/>
      <c r="Z55" s="6"/>
      <c r="AA55" s="6"/>
      <c r="AB55" s="6"/>
      <c r="AC55" s="6"/>
    </row>
    <row r="56" spans="1:29" x14ac:dyDescent="0.25">
      <c r="A56" s="1" t="s">
        <v>182</v>
      </c>
      <c r="B56" s="1" t="s">
        <v>183</v>
      </c>
      <c r="C56" s="1" t="s">
        <v>184</v>
      </c>
      <c r="D56" s="1" t="s">
        <v>786</v>
      </c>
      <c r="E56" s="1" t="s">
        <v>1707</v>
      </c>
      <c r="F56" s="1">
        <v>818</v>
      </c>
      <c r="G56" s="1" t="s">
        <v>1708</v>
      </c>
      <c r="H56" s="6"/>
      <c r="I56" s="15" t="s">
        <v>1048</v>
      </c>
      <c r="J56" s="15">
        <v>826</v>
      </c>
      <c r="K56" s="16" t="s">
        <v>1049</v>
      </c>
      <c r="L56" s="6"/>
      <c r="M56" s="6"/>
      <c r="N56" s="11" t="s">
        <v>1291</v>
      </c>
      <c r="O56" s="12" t="s">
        <v>2481</v>
      </c>
      <c r="P56" s="12" t="s">
        <v>2482</v>
      </c>
      <c r="Q56" s="6"/>
      <c r="R56" s="6"/>
      <c r="S56" s="6"/>
      <c r="T56" s="6"/>
      <c r="U56" s="6"/>
      <c r="V56" s="6"/>
      <c r="W56" s="6"/>
      <c r="X56" s="6"/>
      <c r="Y56" s="6"/>
      <c r="Z56" s="6"/>
      <c r="AA56" s="6"/>
      <c r="AB56" s="6"/>
      <c r="AC56" s="6"/>
    </row>
    <row r="57" spans="1:29" x14ac:dyDescent="0.25">
      <c r="A57" s="1" t="s">
        <v>660</v>
      </c>
      <c r="B57" s="1" t="s">
        <v>661</v>
      </c>
      <c r="C57" s="1" t="s">
        <v>662</v>
      </c>
      <c r="D57" s="1" t="s">
        <v>952</v>
      </c>
      <c r="E57" s="1" t="s">
        <v>2037</v>
      </c>
      <c r="F57" s="1">
        <v>784</v>
      </c>
      <c r="G57" s="1" t="s">
        <v>2038</v>
      </c>
      <c r="H57" s="6"/>
      <c r="I57" s="15" t="s">
        <v>1050</v>
      </c>
      <c r="J57" s="15">
        <v>981</v>
      </c>
      <c r="K57" s="16" t="s">
        <v>1051</v>
      </c>
      <c r="L57" s="6"/>
      <c r="M57" s="6"/>
      <c r="N57" s="11" t="s">
        <v>1315</v>
      </c>
      <c r="O57" s="12" t="s">
        <v>2483</v>
      </c>
      <c r="P57" s="12" t="s">
        <v>2484</v>
      </c>
      <c r="Q57" s="6"/>
      <c r="R57" s="6"/>
      <c r="S57" s="6"/>
      <c r="T57" s="6"/>
      <c r="U57" s="6"/>
      <c r="V57" s="6"/>
      <c r="W57" s="6"/>
      <c r="X57" s="6"/>
      <c r="Y57" s="6"/>
      <c r="Z57" s="6"/>
      <c r="AA57" s="6"/>
      <c r="AB57" s="6"/>
      <c r="AC57" s="6"/>
    </row>
    <row r="58" spans="1:29" ht="42.75" x14ac:dyDescent="0.25">
      <c r="A58" s="1" t="s">
        <v>179</v>
      </c>
      <c r="B58" s="1" t="s">
        <v>180</v>
      </c>
      <c r="C58" s="1" t="s">
        <v>181</v>
      </c>
      <c r="D58" s="1" t="s">
        <v>785</v>
      </c>
      <c r="E58" s="1" t="s">
        <v>1705</v>
      </c>
      <c r="F58" s="1">
        <v>840</v>
      </c>
      <c r="G58" s="1" t="s">
        <v>1706</v>
      </c>
      <c r="H58" s="6"/>
      <c r="I58" s="15" t="s">
        <v>1187</v>
      </c>
      <c r="J58" s="15">
        <v>0</v>
      </c>
      <c r="K58" s="16" t="s">
        <v>1188</v>
      </c>
      <c r="L58" s="6"/>
      <c r="M58" s="6"/>
      <c r="N58" s="11" t="s">
        <v>1336</v>
      </c>
      <c r="O58" s="12" t="s">
        <v>2485</v>
      </c>
      <c r="P58" s="12" t="s">
        <v>2486</v>
      </c>
      <c r="Q58" s="6"/>
      <c r="R58" s="6"/>
      <c r="S58" s="6"/>
      <c r="T58" s="6"/>
      <c r="U58" s="6"/>
      <c r="V58" s="6"/>
      <c r="W58" s="6"/>
      <c r="X58" s="6"/>
      <c r="Y58" s="6"/>
      <c r="Z58" s="6"/>
      <c r="AA58" s="6"/>
      <c r="AB58" s="6"/>
      <c r="AC58" s="6"/>
    </row>
    <row r="59" spans="1:29" x14ac:dyDescent="0.25">
      <c r="A59" s="1" t="s">
        <v>191</v>
      </c>
      <c r="B59" s="1" t="s">
        <v>192</v>
      </c>
      <c r="C59" s="1" t="s">
        <v>193</v>
      </c>
      <c r="D59" s="1" t="s">
        <v>789</v>
      </c>
      <c r="E59" s="1" t="s">
        <v>1713</v>
      </c>
      <c r="F59" s="1">
        <v>232</v>
      </c>
      <c r="G59" s="1" t="s">
        <v>1714</v>
      </c>
      <c r="H59" s="6"/>
      <c r="I59" s="15" t="s">
        <v>1052</v>
      </c>
      <c r="J59" s="15">
        <v>936</v>
      </c>
      <c r="K59" s="16" t="s">
        <v>1053</v>
      </c>
      <c r="L59" s="6"/>
      <c r="M59" s="6"/>
      <c r="N59" s="11" t="s">
        <v>1280</v>
      </c>
      <c r="O59" s="12" t="s">
        <v>2487</v>
      </c>
      <c r="P59" s="12" t="s">
        <v>2488</v>
      </c>
      <c r="Q59" s="6"/>
      <c r="R59" s="6"/>
      <c r="S59" s="6"/>
      <c r="T59" s="6"/>
      <c r="U59" s="6"/>
      <c r="V59" s="6"/>
      <c r="W59" s="6"/>
      <c r="X59" s="6"/>
      <c r="Y59" s="6"/>
      <c r="Z59" s="6"/>
      <c r="AA59" s="6"/>
      <c r="AB59" s="6"/>
      <c r="AC59" s="6"/>
    </row>
    <row r="60" spans="1:29" x14ac:dyDescent="0.25">
      <c r="A60" s="1" t="s">
        <v>590</v>
      </c>
      <c r="B60" s="1" t="s">
        <v>591</v>
      </c>
      <c r="C60" s="1" t="s">
        <v>592</v>
      </c>
      <c r="D60" s="1" t="s">
        <v>927</v>
      </c>
      <c r="E60" s="1" t="s">
        <v>1993</v>
      </c>
      <c r="F60" s="1">
        <v>978</v>
      </c>
      <c r="G60" s="1" t="s">
        <v>1994</v>
      </c>
      <c r="H60" s="6"/>
      <c r="I60" s="15" t="s">
        <v>1054</v>
      </c>
      <c r="J60" s="15">
        <v>292</v>
      </c>
      <c r="K60" s="16" t="s">
        <v>1055</v>
      </c>
      <c r="L60" s="6"/>
      <c r="M60" s="6"/>
      <c r="N60" s="11" t="s">
        <v>1284</v>
      </c>
      <c r="O60" s="12" t="s">
        <v>2489</v>
      </c>
      <c r="P60" s="12" t="s">
        <v>2490</v>
      </c>
      <c r="Q60" s="6"/>
      <c r="R60" s="6"/>
      <c r="S60" s="6"/>
      <c r="T60" s="6"/>
      <c r="U60" s="6"/>
      <c r="V60" s="6"/>
      <c r="W60" s="6"/>
      <c r="X60" s="6"/>
      <c r="Y60" s="6"/>
      <c r="Z60" s="6"/>
      <c r="AA60" s="6"/>
      <c r="AB60" s="6"/>
      <c r="AC60" s="6"/>
    </row>
    <row r="61" spans="1:29" x14ac:dyDescent="0.25">
      <c r="A61" s="1" t="s">
        <v>194</v>
      </c>
      <c r="B61" s="1" t="s">
        <v>195</v>
      </c>
      <c r="C61" s="1" t="s">
        <v>196</v>
      </c>
      <c r="D61" s="1" t="s">
        <v>790</v>
      </c>
      <c r="E61" s="1" t="s">
        <v>1717</v>
      </c>
      <c r="F61" s="1">
        <v>978</v>
      </c>
      <c r="G61" s="1" t="s">
        <v>1718</v>
      </c>
      <c r="H61" s="6"/>
      <c r="I61" s="15" t="s">
        <v>1056</v>
      </c>
      <c r="J61" s="15">
        <v>270</v>
      </c>
      <c r="K61" s="16" t="s">
        <v>1057</v>
      </c>
      <c r="L61" s="6"/>
      <c r="M61" s="6"/>
      <c r="N61" s="11" t="s">
        <v>1283</v>
      </c>
      <c r="O61" s="12" t="s">
        <v>2491</v>
      </c>
      <c r="P61" s="12" t="s">
        <v>2492</v>
      </c>
      <c r="Q61" s="6"/>
      <c r="R61" s="6"/>
      <c r="S61" s="6"/>
      <c r="T61" s="6"/>
      <c r="U61" s="6"/>
      <c r="V61" s="6"/>
      <c r="W61" s="6"/>
      <c r="X61" s="6"/>
      <c r="Y61" s="6"/>
      <c r="Z61" s="6"/>
      <c r="AA61" s="6"/>
      <c r="AB61" s="6"/>
      <c r="AC61" s="6"/>
    </row>
    <row r="62" spans="1:29" x14ac:dyDescent="0.25">
      <c r="A62" s="1" t="s">
        <v>719</v>
      </c>
      <c r="B62" s="1" t="s">
        <v>605</v>
      </c>
      <c r="C62" s="1" t="s">
        <v>606</v>
      </c>
      <c r="D62" s="1" t="s">
        <v>932</v>
      </c>
      <c r="E62" s="1" t="s">
        <v>1144</v>
      </c>
      <c r="F62" s="1">
        <v>748</v>
      </c>
      <c r="G62" s="1" t="s">
        <v>1254</v>
      </c>
      <c r="I62" s="2" t="s">
        <v>1058</v>
      </c>
      <c r="J62" s="2">
        <v>324</v>
      </c>
      <c r="K62" s="3" t="s">
        <v>1059</v>
      </c>
      <c r="N62" s="11" t="s">
        <v>1326</v>
      </c>
      <c r="O62" s="12" t="s">
        <v>2493</v>
      </c>
      <c r="P62" s="12" t="s">
        <v>2494</v>
      </c>
      <c r="Q62" s="6"/>
      <c r="R62" s="6"/>
      <c r="S62" s="6"/>
    </row>
    <row r="63" spans="1:29" ht="28.5" x14ac:dyDescent="0.25">
      <c r="A63" s="6" t="s">
        <v>666</v>
      </c>
      <c r="B63" s="6" t="s">
        <v>667</v>
      </c>
      <c r="C63" s="6" t="s">
        <v>668</v>
      </c>
      <c r="D63" s="6" t="s">
        <v>954</v>
      </c>
      <c r="E63" s="6" t="s">
        <v>1477</v>
      </c>
      <c r="F63" s="6">
        <v>840</v>
      </c>
      <c r="G63" s="6" t="s">
        <v>1161</v>
      </c>
      <c r="I63" s="2" t="s">
        <v>1060</v>
      </c>
      <c r="J63" s="2">
        <v>320</v>
      </c>
      <c r="K63" s="3" t="s">
        <v>1061</v>
      </c>
      <c r="N63" s="11" t="s">
        <v>1279</v>
      </c>
      <c r="O63" s="12" t="s">
        <v>2495</v>
      </c>
      <c r="P63" s="12" t="s">
        <v>2496</v>
      </c>
      <c r="Q63" s="6"/>
      <c r="R63" s="6"/>
      <c r="S63" s="6"/>
    </row>
    <row r="64" spans="1:29" ht="28.5" x14ac:dyDescent="0.25">
      <c r="A64" s="1" t="s">
        <v>197</v>
      </c>
      <c r="B64" s="1" t="s">
        <v>198</v>
      </c>
      <c r="C64" s="1" t="s">
        <v>199</v>
      </c>
      <c r="D64" s="1" t="s">
        <v>791</v>
      </c>
      <c r="E64" s="1" t="s">
        <v>1719</v>
      </c>
      <c r="F64" s="1">
        <v>230</v>
      </c>
      <c r="G64" s="1" t="s">
        <v>1720</v>
      </c>
      <c r="I64" s="2" t="s">
        <v>1062</v>
      </c>
      <c r="J64" s="2">
        <v>328</v>
      </c>
      <c r="K64" s="3" t="s">
        <v>1189</v>
      </c>
      <c r="N64" s="11" t="s">
        <v>1281</v>
      </c>
      <c r="O64" s="12" t="s">
        <v>2497</v>
      </c>
      <c r="P64" s="12" t="s">
        <v>2498</v>
      </c>
      <c r="Q64" s="6"/>
      <c r="R64" s="6"/>
      <c r="S64" s="6"/>
    </row>
    <row r="65" spans="1:19" ht="28.5" x14ac:dyDescent="0.25">
      <c r="A65" s="1" t="s">
        <v>518</v>
      </c>
      <c r="B65" s="1" t="s">
        <v>519</v>
      </c>
      <c r="C65" s="1" t="s">
        <v>520</v>
      </c>
      <c r="D65" s="1" t="s">
        <v>902</v>
      </c>
      <c r="E65" s="1" t="s">
        <v>1946</v>
      </c>
      <c r="F65" s="1">
        <v>643</v>
      </c>
      <c r="G65" s="1" t="s">
        <v>1947</v>
      </c>
      <c r="I65" s="2" t="s">
        <v>1063</v>
      </c>
      <c r="J65" s="2">
        <v>344</v>
      </c>
      <c r="K65" s="3" t="s">
        <v>1780</v>
      </c>
      <c r="N65" s="11" t="s">
        <v>1304</v>
      </c>
      <c r="O65" s="12" t="s">
        <v>2499</v>
      </c>
      <c r="P65" s="12" t="s">
        <v>2500</v>
      </c>
      <c r="Q65" s="6"/>
      <c r="R65" s="6"/>
      <c r="S65" s="6"/>
    </row>
    <row r="66" spans="1:19" ht="42.75" x14ac:dyDescent="0.25">
      <c r="A66" s="1" t="s">
        <v>204</v>
      </c>
      <c r="B66" s="1" t="s">
        <v>205</v>
      </c>
      <c r="C66" s="1" t="s">
        <v>206</v>
      </c>
      <c r="D66" s="1" t="s">
        <v>794</v>
      </c>
      <c r="E66" s="1" t="s">
        <v>1725</v>
      </c>
      <c r="F66" s="1">
        <v>242</v>
      </c>
      <c r="G66" s="1" t="s">
        <v>1726</v>
      </c>
      <c r="I66" s="2" t="s">
        <v>1064</v>
      </c>
      <c r="J66" s="2">
        <v>340</v>
      </c>
      <c r="K66" s="3" t="s">
        <v>1190</v>
      </c>
      <c r="N66" s="11" t="s">
        <v>1308</v>
      </c>
      <c r="O66" s="12" t="s">
        <v>2501</v>
      </c>
      <c r="P66" s="12" t="s">
        <v>2502</v>
      </c>
      <c r="Q66" s="6"/>
      <c r="R66" s="6"/>
      <c r="S66" s="6"/>
    </row>
    <row r="67" spans="1:19" ht="28.5" x14ac:dyDescent="0.25">
      <c r="A67" s="1" t="s">
        <v>207</v>
      </c>
      <c r="B67" s="1" t="s">
        <v>208</v>
      </c>
      <c r="C67" s="1" t="s">
        <v>209</v>
      </c>
      <c r="D67" s="1" t="s">
        <v>795</v>
      </c>
      <c r="E67" s="1" t="s">
        <v>1727</v>
      </c>
      <c r="F67" s="1">
        <v>978</v>
      </c>
      <c r="G67" s="1" t="s">
        <v>1728</v>
      </c>
      <c r="I67" s="2" t="s">
        <v>1715</v>
      </c>
      <c r="J67" s="2">
        <v>191</v>
      </c>
      <c r="K67" s="3" t="s">
        <v>1716</v>
      </c>
      <c r="N67" s="11" t="s">
        <v>1289</v>
      </c>
      <c r="O67" s="12" t="s">
        <v>2503</v>
      </c>
      <c r="P67" s="12" t="s">
        <v>2504</v>
      </c>
      <c r="Q67" s="6"/>
      <c r="R67" s="6"/>
      <c r="S67" s="6"/>
    </row>
    <row r="68" spans="1:19" x14ac:dyDescent="0.25">
      <c r="A68" s="1" t="s">
        <v>210</v>
      </c>
      <c r="B68" s="1" t="s">
        <v>211</v>
      </c>
      <c r="C68" s="1" t="s">
        <v>212</v>
      </c>
      <c r="D68" s="1" t="s">
        <v>796</v>
      </c>
      <c r="E68" s="1" t="s">
        <v>1729</v>
      </c>
      <c r="F68" s="1">
        <v>978</v>
      </c>
      <c r="G68" s="1" t="s">
        <v>1730</v>
      </c>
      <c r="I68" s="2" t="s">
        <v>1066</v>
      </c>
      <c r="J68" s="2">
        <v>332</v>
      </c>
      <c r="K68" s="3" t="s">
        <v>1191</v>
      </c>
      <c r="N68" s="11" t="s">
        <v>1322</v>
      </c>
      <c r="O68" s="12" t="s">
        <v>2505</v>
      </c>
      <c r="P68" s="12" t="s">
        <v>2506</v>
      </c>
      <c r="Q68" s="6"/>
      <c r="R68" s="6"/>
      <c r="S68" s="6"/>
    </row>
    <row r="69" spans="1:19" x14ac:dyDescent="0.25">
      <c r="A69" s="1" t="s">
        <v>222</v>
      </c>
      <c r="B69" s="1" t="s">
        <v>223</v>
      </c>
      <c r="C69" s="1" t="s">
        <v>224</v>
      </c>
      <c r="D69" s="1" t="s">
        <v>800</v>
      </c>
      <c r="E69" s="1" t="s">
        <v>1737</v>
      </c>
      <c r="F69" s="1">
        <v>950</v>
      </c>
      <c r="G69" s="1" t="s">
        <v>1738</v>
      </c>
      <c r="I69" s="2" t="s">
        <v>1067</v>
      </c>
      <c r="J69" s="2">
        <v>348</v>
      </c>
      <c r="K69" s="3" t="s">
        <v>1192</v>
      </c>
      <c r="N69" s="11" t="s">
        <v>1332</v>
      </c>
      <c r="O69" s="12" t="s">
        <v>2507</v>
      </c>
      <c r="P69" s="12" t="s">
        <v>2508</v>
      </c>
      <c r="Q69" s="6"/>
      <c r="R69" s="6"/>
      <c r="S69" s="6"/>
    </row>
    <row r="70" spans="1:19" ht="28.5" x14ac:dyDescent="0.25">
      <c r="A70" s="1" t="s">
        <v>225</v>
      </c>
      <c r="B70" s="1" t="s">
        <v>226</v>
      </c>
      <c r="C70" s="1" t="s">
        <v>227</v>
      </c>
      <c r="D70" s="1" t="s">
        <v>801</v>
      </c>
      <c r="E70" s="1" t="s">
        <v>1739</v>
      </c>
      <c r="F70" s="1">
        <v>270</v>
      </c>
      <c r="G70" s="1" t="s">
        <v>1740</v>
      </c>
      <c r="I70" s="2" t="s">
        <v>1068</v>
      </c>
      <c r="J70" s="2">
        <v>360</v>
      </c>
      <c r="K70" s="3" t="s">
        <v>1193</v>
      </c>
      <c r="N70" s="11" t="s">
        <v>1337</v>
      </c>
      <c r="O70" s="12" t="s">
        <v>2509</v>
      </c>
      <c r="P70" s="12" t="s">
        <v>2510</v>
      </c>
      <c r="Q70" s="6"/>
      <c r="R70" s="6"/>
      <c r="S70" s="6"/>
    </row>
    <row r="71" spans="1:19" x14ac:dyDescent="0.25">
      <c r="A71" s="1" t="s">
        <v>228</v>
      </c>
      <c r="B71" s="1" t="s">
        <v>229</v>
      </c>
      <c r="C71" s="1" t="s">
        <v>230</v>
      </c>
      <c r="D71" s="1" t="s">
        <v>802</v>
      </c>
      <c r="E71" s="1" t="s">
        <v>1741</v>
      </c>
      <c r="F71" s="1">
        <v>981</v>
      </c>
      <c r="G71" s="1" t="s">
        <v>1742</v>
      </c>
      <c r="I71" s="2" t="s">
        <v>1069</v>
      </c>
      <c r="J71" s="2">
        <v>376</v>
      </c>
      <c r="K71" s="3" t="s">
        <v>1194</v>
      </c>
      <c r="N71" s="11" t="s">
        <v>1319</v>
      </c>
      <c r="O71" s="12" t="s">
        <v>2511</v>
      </c>
      <c r="P71" s="12" t="s">
        <v>2512</v>
      </c>
      <c r="Q71" s="6"/>
      <c r="R71" s="6"/>
      <c r="S71" s="6"/>
    </row>
    <row r="72" spans="1:19" ht="28.5" x14ac:dyDescent="0.25">
      <c r="A72" s="6" t="s">
        <v>584</v>
      </c>
      <c r="B72" s="1" t="s">
        <v>585</v>
      </c>
      <c r="C72" s="1" t="s">
        <v>586</v>
      </c>
      <c r="D72" s="1" t="s">
        <v>925</v>
      </c>
      <c r="I72" s="2" t="s">
        <v>1195</v>
      </c>
      <c r="J72" s="2">
        <v>0</v>
      </c>
      <c r="K72" s="3" t="s">
        <v>1196</v>
      </c>
      <c r="N72" s="11" t="s">
        <v>1320</v>
      </c>
      <c r="O72" s="12" t="s">
        <v>2513</v>
      </c>
      <c r="P72" s="12" t="s">
        <v>2514</v>
      </c>
      <c r="Q72" s="6"/>
      <c r="R72" s="6"/>
      <c r="S72" s="6"/>
    </row>
    <row r="73" spans="1:19" x14ac:dyDescent="0.25">
      <c r="A73" s="1" t="s">
        <v>234</v>
      </c>
      <c r="B73" s="1" t="s">
        <v>235</v>
      </c>
      <c r="C73" s="1" t="s">
        <v>236</v>
      </c>
      <c r="D73" s="1" t="s">
        <v>804</v>
      </c>
      <c r="E73" s="1" t="s">
        <v>1745</v>
      </c>
      <c r="F73" s="1">
        <v>936</v>
      </c>
      <c r="G73" s="1" t="s">
        <v>1746</v>
      </c>
      <c r="I73" s="2" t="s">
        <v>1070</v>
      </c>
      <c r="J73" s="2">
        <v>356</v>
      </c>
      <c r="K73" s="3" t="s">
        <v>1197</v>
      </c>
      <c r="N73" s="11" t="s">
        <v>1316</v>
      </c>
      <c r="O73" s="12" t="s">
        <v>2515</v>
      </c>
      <c r="P73" s="12" t="s">
        <v>2516</v>
      </c>
      <c r="Q73" s="6"/>
      <c r="R73" s="6"/>
      <c r="S73" s="6"/>
    </row>
    <row r="74" spans="1:19" ht="42.75" x14ac:dyDescent="0.25">
      <c r="A74" s="1" t="s">
        <v>237</v>
      </c>
      <c r="B74" s="1" t="s">
        <v>238</v>
      </c>
      <c r="C74" s="1" t="s">
        <v>239</v>
      </c>
      <c r="D74" s="1" t="s">
        <v>805</v>
      </c>
      <c r="E74" s="1" t="s">
        <v>1749</v>
      </c>
      <c r="F74" s="1">
        <v>292</v>
      </c>
      <c r="G74" s="1" t="s">
        <v>1750</v>
      </c>
      <c r="I74" s="2" t="s">
        <v>1071</v>
      </c>
      <c r="J74" s="2">
        <v>368</v>
      </c>
      <c r="K74" s="3" t="s">
        <v>1072</v>
      </c>
      <c r="N74" s="11">
        <v>7103</v>
      </c>
      <c r="O74" s="12" t="s">
        <v>2532</v>
      </c>
      <c r="P74" s="12" t="s">
        <v>2533</v>
      </c>
      <c r="Q74" s="6"/>
      <c r="R74" s="6"/>
      <c r="S74" s="6"/>
    </row>
    <row r="75" spans="1:19" x14ac:dyDescent="0.25">
      <c r="A75" s="1" t="s">
        <v>240</v>
      </c>
      <c r="B75" s="1" t="s">
        <v>241</v>
      </c>
      <c r="C75" s="1" t="s">
        <v>242</v>
      </c>
      <c r="D75" s="1" t="s">
        <v>806</v>
      </c>
      <c r="E75" s="1" t="s">
        <v>1753</v>
      </c>
      <c r="F75" s="1">
        <v>978</v>
      </c>
      <c r="G75" s="1" t="s">
        <v>1754</v>
      </c>
      <c r="I75" s="2" t="s">
        <v>1073</v>
      </c>
      <c r="J75" s="2">
        <v>364</v>
      </c>
      <c r="K75" s="3" t="s">
        <v>1198</v>
      </c>
      <c r="N75" s="6"/>
      <c r="O75" s="6"/>
      <c r="P75" s="6"/>
      <c r="Q75" s="6"/>
      <c r="R75" s="6"/>
      <c r="S75" s="6"/>
    </row>
    <row r="76" spans="1:19" x14ac:dyDescent="0.25">
      <c r="A76" s="1" t="s">
        <v>246</v>
      </c>
      <c r="B76" s="1" t="s">
        <v>247</v>
      </c>
      <c r="C76" s="1" t="s">
        <v>248</v>
      </c>
      <c r="D76" s="1" t="s">
        <v>808</v>
      </c>
      <c r="E76" s="1" t="s">
        <v>1757</v>
      </c>
      <c r="F76" s="1">
        <v>951</v>
      </c>
      <c r="G76" s="1" t="s">
        <v>1758</v>
      </c>
      <c r="I76" s="2" t="s">
        <v>1074</v>
      </c>
      <c r="J76" s="2">
        <v>352</v>
      </c>
      <c r="K76" s="3" t="s">
        <v>1075</v>
      </c>
      <c r="N76" s="6"/>
      <c r="O76" s="6"/>
      <c r="P76" s="6"/>
      <c r="Q76" s="6"/>
      <c r="R76" s="6"/>
      <c r="S76" s="6"/>
    </row>
    <row r="77" spans="1:19" x14ac:dyDescent="0.25">
      <c r="A77" s="1" t="s">
        <v>243</v>
      </c>
      <c r="B77" s="1" t="s">
        <v>244</v>
      </c>
      <c r="C77" s="1" t="s">
        <v>245</v>
      </c>
      <c r="D77" s="1" t="s">
        <v>807</v>
      </c>
      <c r="E77" s="1" t="s">
        <v>1755</v>
      </c>
      <c r="F77" s="1">
        <v>208</v>
      </c>
      <c r="G77" s="1" t="s">
        <v>1756</v>
      </c>
      <c r="I77" s="2" t="s">
        <v>1199</v>
      </c>
      <c r="J77" s="2">
        <v>0</v>
      </c>
      <c r="K77" s="3" t="s">
        <v>1200</v>
      </c>
      <c r="N77" s="6"/>
      <c r="O77" s="6"/>
      <c r="P77" s="6"/>
    </row>
    <row r="78" spans="1:19" x14ac:dyDescent="0.25">
      <c r="A78" s="1" t="s">
        <v>249</v>
      </c>
      <c r="B78" s="1" t="s">
        <v>250</v>
      </c>
      <c r="C78" s="1" t="s">
        <v>251</v>
      </c>
      <c r="D78" s="1" t="s">
        <v>809</v>
      </c>
      <c r="E78" s="1" t="s">
        <v>1759</v>
      </c>
      <c r="F78" s="1">
        <v>978</v>
      </c>
      <c r="G78" s="1" t="s">
        <v>1760</v>
      </c>
      <c r="I78" s="2" t="s">
        <v>1076</v>
      </c>
      <c r="J78" s="2">
        <v>388</v>
      </c>
      <c r="K78" s="3" t="s">
        <v>1201</v>
      </c>
    </row>
    <row r="79" spans="1:19" x14ac:dyDescent="0.25">
      <c r="A79" s="1" t="s">
        <v>252</v>
      </c>
      <c r="B79" s="1" t="s">
        <v>253</v>
      </c>
      <c r="C79" s="1" t="s">
        <v>254</v>
      </c>
      <c r="D79" s="1" t="s">
        <v>810</v>
      </c>
      <c r="E79" s="1" t="s">
        <v>1763</v>
      </c>
      <c r="F79" s="1">
        <v>840</v>
      </c>
      <c r="G79" s="1" t="s">
        <v>1764</v>
      </c>
      <c r="I79" s="2" t="s">
        <v>1077</v>
      </c>
      <c r="J79" s="2">
        <v>400</v>
      </c>
      <c r="K79" s="3" t="s">
        <v>1202</v>
      </c>
    </row>
    <row r="80" spans="1:19" x14ac:dyDescent="0.25">
      <c r="A80" s="1" t="s">
        <v>255</v>
      </c>
      <c r="B80" s="1" t="s">
        <v>256</v>
      </c>
      <c r="C80" s="1" t="s">
        <v>257</v>
      </c>
      <c r="D80" s="1" t="s">
        <v>811</v>
      </c>
      <c r="E80" s="1" t="s">
        <v>1765</v>
      </c>
      <c r="F80" s="1">
        <v>320</v>
      </c>
      <c r="G80" s="1" t="s">
        <v>1766</v>
      </c>
      <c r="I80" s="2" t="s">
        <v>1078</v>
      </c>
      <c r="J80" s="2">
        <v>392</v>
      </c>
      <c r="K80" s="3" t="s">
        <v>1203</v>
      </c>
    </row>
    <row r="81" spans="1:11" x14ac:dyDescent="0.25">
      <c r="A81" s="1" t="s">
        <v>2086</v>
      </c>
      <c r="B81" s="1" t="s">
        <v>258</v>
      </c>
      <c r="C81" s="1" t="s">
        <v>259</v>
      </c>
      <c r="D81" s="1" t="s">
        <v>812</v>
      </c>
      <c r="E81" s="1" t="s">
        <v>1767</v>
      </c>
      <c r="F81" s="1">
        <v>0</v>
      </c>
      <c r="G81" s="1" t="s">
        <v>1768</v>
      </c>
      <c r="I81" s="2" t="s">
        <v>1079</v>
      </c>
      <c r="J81" s="2">
        <v>404</v>
      </c>
      <c r="K81" s="3" t="s">
        <v>1204</v>
      </c>
    </row>
    <row r="82" spans="1:11" x14ac:dyDescent="0.25">
      <c r="A82" s="1" t="s">
        <v>260</v>
      </c>
      <c r="B82" s="1" t="s">
        <v>261</v>
      </c>
      <c r="C82" s="1" t="s">
        <v>262</v>
      </c>
      <c r="D82" s="1" t="s">
        <v>813</v>
      </c>
      <c r="E82" s="1" t="s">
        <v>1769</v>
      </c>
      <c r="F82" s="1">
        <v>324</v>
      </c>
      <c r="G82" s="1" t="s">
        <v>1770</v>
      </c>
      <c r="I82" s="2" t="s">
        <v>1080</v>
      </c>
      <c r="J82" s="2">
        <v>417</v>
      </c>
      <c r="K82" s="3" t="s">
        <v>1205</v>
      </c>
    </row>
    <row r="83" spans="1:11" x14ac:dyDescent="0.25">
      <c r="A83" s="1" t="s">
        <v>188</v>
      </c>
      <c r="B83" s="1" t="s">
        <v>189</v>
      </c>
      <c r="C83" s="1" t="s">
        <v>190</v>
      </c>
      <c r="D83" s="1" t="s">
        <v>788</v>
      </c>
      <c r="E83" s="1" t="s">
        <v>1711</v>
      </c>
      <c r="F83" s="1">
        <v>950</v>
      </c>
      <c r="G83" s="1" t="s">
        <v>1712</v>
      </c>
      <c r="I83" s="2" t="s">
        <v>1747</v>
      </c>
      <c r="J83" s="2">
        <v>116</v>
      </c>
      <c r="K83" s="3" t="s">
        <v>1748</v>
      </c>
    </row>
    <row r="84" spans="1:11" x14ac:dyDescent="0.25">
      <c r="A84" s="1" t="s">
        <v>263</v>
      </c>
      <c r="B84" s="1" t="s">
        <v>264</v>
      </c>
      <c r="C84" s="1" t="s">
        <v>265</v>
      </c>
      <c r="D84" s="1" t="s">
        <v>814</v>
      </c>
      <c r="E84" s="1" t="s">
        <v>1771</v>
      </c>
      <c r="F84" s="1">
        <v>952</v>
      </c>
      <c r="G84" s="1" t="s">
        <v>1772</v>
      </c>
      <c r="I84" s="2" t="s">
        <v>1751</v>
      </c>
      <c r="J84" s="2">
        <v>174</v>
      </c>
      <c r="K84" s="3" t="s">
        <v>1752</v>
      </c>
    </row>
    <row r="85" spans="1:11" x14ac:dyDescent="0.25">
      <c r="A85" s="1" t="s">
        <v>266</v>
      </c>
      <c r="B85" s="1" t="s">
        <v>267</v>
      </c>
      <c r="C85" s="1" t="s">
        <v>268</v>
      </c>
      <c r="D85" s="1" t="s">
        <v>815</v>
      </c>
      <c r="E85" s="1" t="s">
        <v>1773</v>
      </c>
      <c r="F85" s="1">
        <v>328</v>
      </c>
      <c r="G85" s="1" t="s">
        <v>1774</v>
      </c>
      <c r="I85" s="2" t="s">
        <v>1083</v>
      </c>
      <c r="J85" s="2">
        <v>408</v>
      </c>
      <c r="K85" s="3" t="s">
        <v>1208</v>
      </c>
    </row>
    <row r="86" spans="1:11" x14ac:dyDescent="0.25">
      <c r="A86" s="1" t="s">
        <v>213</v>
      </c>
      <c r="B86" s="1" t="s">
        <v>214</v>
      </c>
      <c r="C86" s="1" t="s">
        <v>215</v>
      </c>
      <c r="D86" s="1" t="s">
        <v>797</v>
      </c>
      <c r="E86" s="1" t="s">
        <v>1731</v>
      </c>
      <c r="F86" s="1">
        <v>978</v>
      </c>
      <c r="G86" s="1" t="s">
        <v>1732</v>
      </c>
      <c r="I86" s="2" t="s">
        <v>1084</v>
      </c>
      <c r="J86" s="2">
        <v>410</v>
      </c>
      <c r="K86" s="3" t="s">
        <v>1209</v>
      </c>
    </row>
    <row r="87" spans="1:11" x14ac:dyDescent="0.25">
      <c r="A87" s="1" t="s">
        <v>269</v>
      </c>
      <c r="B87" s="1" t="s">
        <v>270</v>
      </c>
      <c r="C87" s="1" t="s">
        <v>271</v>
      </c>
      <c r="D87" s="1" t="s">
        <v>816</v>
      </c>
      <c r="E87" s="1" t="s">
        <v>1775</v>
      </c>
      <c r="F87" s="1">
        <v>332</v>
      </c>
      <c r="G87" s="1" t="s">
        <v>1776</v>
      </c>
      <c r="I87" s="2" t="s">
        <v>1085</v>
      </c>
      <c r="J87" s="2">
        <v>414</v>
      </c>
      <c r="K87" s="3" t="s">
        <v>2087</v>
      </c>
    </row>
    <row r="88" spans="1:11" x14ac:dyDescent="0.25">
      <c r="A88" s="1" t="s">
        <v>276</v>
      </c>
      <c r="B88" s="1" t="s">
        <v>277</v>
      </c>
      <c r="C88" s="1" t="s">
        <v>278</v>
      </c>
      <c r="D88" s="1" t="s">
        <v>819</v>
      </c>
      <c r="E88" s="1" t="s">
        <v>1777</v>
      </c>
      <c r="F88" s="1">
        <v>340</v>
      </c>
      <c r="G88" s="1" t="s">
        <v>1778</v>
      </c>
      <c r="I88" s="2" t="s">
        <v>1761</v>
      </c>
      <c r="J88" s="2">
        <v>136</v>
      </c>
      <c r="K88" s="3" t="s">
        <v>1762</v>
      </c>
    </row>
    <row r="89" spans="1:11" x14ac:dyDescent="0.25">
      <c r="A89" s="1" t="s">
        <v>703</v>
      </c>
      <c r="B89" s="1" t="s">
        <v>130</v>
      </c>
      <c r="C89" s="1" t="s">
        <v>131</v>
      </c>
      <c r="D89" s="1" t="s">
        <v>767</v>
      </c>
      <c r="E89" s="1" t="s">
        <v>1779</v>
      </c>
      <c r="F89" s="1">
        <v>344</v>
      </c>
      <c r="G89" s="1" t="s">
        <v>1780</v>
      </c>
      <c r="I89" s="2" t="s">
        <v>1087</v>
      </c>
      <c r="J89" s="2">
        <v>398</v>
      </c>
      <c r="K89" s="3" t="s">
        <v>1211</v>
      </c>
    </row>
    <row r="90" spans="1:11" x14ac:dyDescent="0.25">
      <c r="A90" s="1" t="s">
        <v>279</v>
      </c>
      <c r="B90" s="1" t="s">
        <v>280</v>
      </c>
      <c r="C90" s="1" t="s">
        <v>281</v>
      </c>
      <c r="D90" s="1" t="s">
        <v>820</v>
      </c>
      <c r="E90" s="1" t="s">
        <v>1781</v>
      </c>
      <c r="F90" s="1">
        <v>348</v>
      </c>
      <c r="G90" s="1" t="s">
        <v>1782</v>
      </c>
      <c r="I90" s="2" t="s">
        <v>1088</v>
      </c>
      <c r="J90" s="2">
        <v>418</v>
      </c>
      <c r="K90" s="3" t="s">
        <v>1212</v>
      </c>
    </row>
    <row r="91" spans="1:11" x14ac:dyDescent="0.25">
      <c r="A91" s="1" t="s">
        <v>299</v>
      </c>
      <c r="B91" s="1" t="s">
        <v>300</v>
      </c>
      <c r="C91" s="1" t="s">
        <v>301</v>
      </c>
      <c r="D91" s="1" t="s">
        <v>827</v>
      </c>
      <c r="E91" s="1" t="s">
        <v>1795</v>
      </c>
      <c r="F91" s="1">
        <v>0</v>
      </c>
      <c r="G91" s="1" t="s">
        <v>1796</v>
      </c>
      <c r="I91" s="2" t="s">
        <v>1089</v>
      </c>
      <c r="J91" s="2">
        <v>422</v>
      </c>
      <c r="K91" s="3" t="s">
        <v>1213</v>
      </c>
    </row>
    <row r="92" spans="1:11" x14ac:dyDescent="0.25">
      <c r="A92" s="6" t="s">
        <v>134</v>
      </c>
      <c r="B92" s="6" t="s">
        <v>135</v>
      </c>
      <c r="C92" s="6" t="s">
        <v>136</v>
      </c>
      <c r="D92" s="6" t="s">
        <v>769</v>
      </c>
      <c r="E92" s="6" t="s">
        <v>1675</v>
      </c>
      <c r="F92" s="6">
        <v>36</v>
      </c>
      <c r="G92" s="6" t="s">
        <v>1676</v>
      </c>
      <c r="I92" s="2" t="s">
        <v>1090</v>
      </c>
      <c r="J92" s="2">
        <v>144</v>
      </c>
      <c r="K92" s="3" t="s">
        <v>1214</v>
      </c>
    </row>
    <row r="93" spans="1:11" x14ac:dyDescent="0.25">
      <c r="A93" s="1" t="s">
        <v>2078</v>
      </c>
      <c r="B93" s="1" t="s">
        <v>202</v>
      </c>
      <c r="C93" s="1" t="s">
        <v>203</v>
      </c>
      <c r="D93" s="1" t="s">
        <v>793</v>
      </c>
      <c r="E93" s="1" t="s">
        <v>1723</v>
      </c>
      <c r="F93" s="1">
        <v>208</v>
      </c>
      <c r="G93" s="1" t="s">
        <v>1724</v>
      </c>
      <c r="I93" s="2" t="s">
        <v>1091</v>
      </c>
      <c r="J93" s="2">
        <v>430</v>
      </c>
      <c r="K93" s="3" t="s">
        <v>1215</v>
      </c>
    </row>
    <row r="94" spans="1:11" x14ac:dyDescent="0.25">
      <c r="A94" s="1" t="s">
        <v>272</v>
      </c>
      <c r="B94" s="1" t="s">
        <v>273</v>
      </c>
      <c r="C94" s="1" t="s">
        <v>274</v>
      </c>
      <c r="D94" s="1" t="s">
        <v>817</v>
      </c>
      <c r="I94" s="2" t="s">
        <v>1092</v>
      </c>
      <c r="J94" s="2">
        <v>426</v>
      </c>
      <c r="K94" s="3" t="s">
        <v>1093</v>
      </c>
    </row>
    <row r="95" spans="1:11" x14ac:dyDescent="0.25">
      <c r="A95" s="6" t="s">
        <v>137</v>
      </c>
      <c r="B95" s="6" t="s">
        <v>138</v>
      </c>
      <c r="C95" s="6" t="s">
        <v>139</v>
      </c>
      <c r="D95" s="6" t="s">
        <v>770</v>
      </c>
      <c r="E95" s="6" t="s">
        <v>1677</v>
      </c>
      <c r="F95" s="6">
        <v>36</v>
      </c>
      <c r="G95" s="6" t="s">
        <v>1678</v>
      </c>
      <c r="I95" s="2" t="s">
        <v>1094</v>
      </c>
      <c r="J95" s="2">
        <v>434</v>
      </c>
      <c r="K95" s="3" t="s">
        <v>1216</v>
      </c>
    </row>
    <row r="96" spans="1:11" x14ac:dyDescent="0.25">
      <c r="A96" s="1" t="s">
        <v>465</v>
      </c>
      <c r="B96" s="1" t="s">
        <v>466</v>
      </c>
      <c r="C96" s="1" t="s">
        <v>467</v>
      </c>
      <c r="D96" s="1" t="s">
        <v>884</v>
      </c>
      <c r="E96" s="1" t="s">
        <v>1912</v>
      </c>
      <c r="F96" s="1">
        <v>840</v>
      </c>
      <c r="G96" s="1" t="s">
        <v>1913</v>
      </c>
      <c r="I96" s="2" t="s">
        <v>1095</v>
      </c>
      <c r="J96" s="2">
        <v>504</v>
      </c>
      <c r="K96" s="3" t="s">
        <v>1217</v>
      </c>
    </row>
    <row r="97" spans="1:11" x14ac:dyDescent="0.25">
      <c r="A97" s="1" t="s">
        <v>386</v>
      </c>
      <c r="B97" s="1" t="s">
        <v>387</v>
      </c>
      <c r="C97" s="1" t="s">
        <v>388</v>
      </c>
      <c r="D97" s="1" t="s">
        <v>857</v>
      </c>
      <c r="E97" s="1" t="s">
        <v>1857</v>
      </c>
      <c r="F97" s="1">
        <v>840</v>
      </c>
      <c r="G97" s="1" t="s">
        <v>1858</v>
      </c>
      <c r="I97" s="2" t="s">
        <v>1096</v>
      </c>
      <c r="J97" s="2">
        <v>498</v>
      </c>
      <c r="K97" s="3" t="s">
        <v>1218</v>
      </c>
    </row>
    <row r="98" spans="1:11" x14ac:dyDescent="0.25">
      <c r="A98" s="1" t="s">
        <v>462</v>
      </c>
      <c r="B98" s="1" t="s">
        <v>463</v>
      </c>
      <c r="C98" s="1" t="s">
        <v>464</v>
      </c>
      <c r="D98" s="1" t="s">
        <v>883</v>
      </c>
      <c r="I98" s="2" t="s">
        <v>1097</v>
      </c>
      <c r="J98" s="2">
        <v>969</v>
      </c>
      <c r="K98" s="3" t="s">
        <v>1219</v>
      </c>
    </row>
    <row r="99" spans="1:11" x14ac:dyDescent="0.25">
      <c r="A99" s="6" t="s">
        <v>115</v>
      </c>
      <c r="B99" s="6" t="s">
        <v>116</v>
      </c>
      <c r="C99" s="6" t="s">
        <v>117</v>
      </c>
      <c r="D99" s="6" t="s">
        <v>762</v>
      </c>
      <c r="E99" s="6" t="s">
        <v>1086</v>
      </c>
      <c r="F99" s="6">
        <v>136</v>
      </c>
      <c r="G99" s="6" t="s">
        <v>1210</v>
      </c>
      <c r="I99" s="2" t="s">
        <v>367</v>
      </c>
      <c r="J99" s="2">
        <v>807</v>
      </c>
      <c r="K99" s="3" t="s">
        <v>1098</v>
      </c>
    </row>
    <row r="100" spans="1:11" x14ac:dyDescent="0.25">
      <c r="A100" s="1" t="s">
        <v>575</v>
      </c>
      <c r="B100" s="1" t="s">
        <v>576</v>
      </c>
      <c r="C100" s="1" t="s">
        <v>577</v>
      </c>
      <c r="D100" s="1" t="s">
        <v>922</v>
      </c>
      <c r="E100" s="1" t="s">
        <v>1985</v>
      </c>
      <c r="F100" s="1">
        <v>90</v>
      </c>
      <c r="G100" s="1" t="s">
        <v>1986</v>
      </c>
      <c r="I100" s="2" t="s">
        <v>1099</v>
      </c>
      <c r="J100" s="2">
        <v>104</v>
      </c>
      <c r="K100" s="3" t="s">
        <v>1220</v>
      </c>
    </row>
    <row r="101" spans="1:11" x14ac:dyDescent="0.25">
      <c r="A101" s="1" t="s">
        <v>602</v>
      </c>
      <c r="B101" s="1" t="s">
        <v>603</v>
      </c>
      <c r="C101" s="1" t="s">
        <v>604</v>
      </c>
      <c r="D101" s="1" t="s">
        <v>931</v>
      </c>
      <c r="I101" s="2" t="s">
        <v>1100</v>
      </c>
      <c r="J101" s="2">
        <v>496</v>
      </c>
      <c r="K101" s="3" t="s">
        <v>1221</v>
      </c>
    </row>
    <row r="102" spans="1:11" x14ac:dyDescent="0.25">
      <c r="A102" s="1" t="s">
        <v>648</v>
      </c>
      <c r="B102" s="1" t="s">
        <v>649</v>
      </c>
      <c r="C102" s="1" t="s">
        <v>650</v>
      </c>
      <c r="D102" s="1" t="s">
        <v>948</v>
      </c>
      <c r="E102" s="1" t="s">
        <v>2029</v>
      </c>
      <c r="F102" s="1">
        <v>840</v>
      </c>
      <c r="G102" s="1" t="s">
        <v>2030</v>
      </c>
      <c r="I102" s="2" t="s">
        <v>1101</v>
      </c>
      <c r="J102" s="2">
        <v>446</v>
      </c>
      <c r="K102" s="3" t="s">
        <v>1272</v>
      </c>
    </row>
    <row r="103" spans="1:11" x14ac:dyDescent="0.25">
      <c r="A103" s="6" t="s">
        <v>86</v>
      </c>
      <c r="B103" s="6" t="s">
        <v>87</v>
      </c>
      <c r="C103" s="6" t="s">
        <v>88</v>
      </c>
      <c r="D103" s="6" t="s">
        <v>752</v>
      </c>
      <c r="E103" s="6" t="s">
        <v>1650</v>
      </c>
      <c r="F103" s="6">
        <v>840</v>
      </c>
      <c r="G103" s="6" t="s">
        <v>1651</v>
      </c>
      <c r="I103" s="2" t="s">
        <v>1222</v>
      </c>
      <c r="J103" s="2">
        <v>478</v>
      </c>
      <c r="K103" s="3" t="s">
        <v>1223</v>
      </c>
    </row>
    <row r="104" spans="1:11" x14ac:dyDescent="0.25">
      <c r="A104" s="1" t="s">
        <v>683</v>
      </c>
      <c r="B104" s="1" t="s">
        <v>684</v>
      </c>
      <c r="C104" s="1" t="s">
        <v>685</v>
      </c>
      <c r="D104" s="1" t="s">
        <v>960</v>
      </c>
      <c r="E104" s="1" t="s">
        <v>2053</v>
      </c>
      <c r="F104" s="1">
        <v>840</v>
      </c>
      <c r="G104" s="1" t="s">
        <v>2054</v>
      </c>
      <c r="I104" s="2" t="s">
        <v>1102</v>
      </c>
      <c r="J104" s="2">
        <v>480</v>
      </c>
      <c r="K104" s="3" t="s">
        <v>1224</v>
      </c>
    </row>
    <row r="105" spans="1:11" x14ac:dyDescent="0.25">
      <c r="A105" s="1" t="s">
        <v>686</v>
      </c>
      <c r="B105" s="1" t="s">
        <v>687</v>
      </c>
      <c r="C105" s="1" t="s">
        <v>688</v>
      </c>
      <c r="D105" s="1" t="s">
        <v>961</v>
      </c>
      <c r="I105" s="2" t="s">
        <v>1103</v>
      </c>
      <c r="J105" s="2">
        <v>462</v>
      </c>
      <c r="K105" s="3" t="s">
        <v>1225</v>
      </c>
    </row>
    <row r="106" spans="1:11" x14ac:dyDescent="0.25">
      <c r="A106" s="6" t="s">
        <v>2081</v>
      </c>
      <c r="B106" s="6" t="s">
        <v>3</v>
      </c>
      <c r="C106" s="6" t="s">
        <v>4</v>
      </c>
      <c r="D106" s="6" t="s">
        <v>724</v>
      </c>
      <c r="E106" s="6" t="s">
        <v>1043</v>
      </c>
      <c r="F106" s="6">
        <v>978</v>
      </c>
      <c r="G106" s="6" t="s">
        <v>1044</v>
      </c>
      <c r="I106" s="2" t="s">
        <v>1104</v>
      </c>
      <c r="J106" s="2">
        <v>454</v>
      </c>
      <c r="K106" s="3" t="s">
        <v>1105</v>
      </c>
    </row>
    <row r="107" spans="1:11" x14ac:dyDescent="0.25">
      <c r="A107" s="1" t="s">
        <v>285</v>
      </c>
      <c r="B107" s="1" t="s">
        <v>286</v>
      </c>
      <c r="C107" s="1" t="s">
        <v>287</v>
      </c>
      <c r="D107" s="1" t="s">
        <v>822</v>
      </c>
      <c r="E107" s="1" t="s">
        <v>1785</v>
      </c>
      <c r="F107" s="1">
        <v>356</v>
      </c>
      <c r="G107" s="1" t="s">
        <v>1786</v>
      </c>
      <c r="I107" s="2" t="s">
        <v>1106</v>
      </c>
      <c r="J107" s="2">
        <v>484</v>
      </c>
      <c r="K107" s="3" t="s">
        <v>1226</v>
      </c>
    </row>
    <row r="108" spans="1:11" x14ac:dyDescent="0.25">
      <c r="A108" s="1" t="s">
        <v>288</v>
      </c>
      <c r="B108" s="1" t="s">
        <v>289</v>
      </c>
      <c r="C108" s="1" t="s">
        <v>290</v>
      </c>
      <c r="D108" s="1" t="s">
        <v>823</v>
      </c>
      <c r="E108" s="1" t="s">
        <v>1787</v>
      </c>
      <c r="F108" s="1">
        <v>360</v>
      </c>
      <c r="G108" s="1" t="s">
        <v>1788</v>
      </c>
      <c r="I108" s="2" t="s">
        <v>1107</v>
      </c>
      <c r="J108" s="2">
        <v>458</v>
      </c>
      <c r="K108" s="3" t="s">
        <v>1227</v>
      </c>
    </row>
    <row r="109" spans="1:11" x14ac:dyDescent="0.25">
      <c r="A109" s="1" t="s">
        <v>293</v>
      </c>
      <c r="B109" s="1" t="s">
        <v>294</v>
      </c>
      <c r="C109" s="1" t="s">
        <v>295</v>
      </c>
      <c r="D109" s="1" t="s">
        <v>825</v>
      </c>
      <c r="E109" s="1" t="s">
        <v>1791</v>
      </c>
      <c r="F109" s="1">
        <v>368</v>
      </c>
      <c r="G109" s="1" t="s">
        <v>1792</v>
      </c>
      <c r="I109" s="2" t="s">
        <v>1108</v>
      </c>
      <c r="J109" s="2">
        <v>943</v>
      </c>
      <c r="K109" s="3" t="s">
        <v>1228</v>
      </c>
    </row>
    <row r="110" spans="1:11" x14ac:dyDescent="0.25">
      <c r="A110" s="1" t="s">
        <v>712</v>
      </c>
      <c r="B110" s="1" t="s">
        <v>291</v>
      </c>
      <c r="C110" s="1" t="s">
        <v>292</v>
      </c>
      <c r="D110" s="1" t="s">
        <v>824</v>
      </c>
      <c r="E110" s="1" t="s">
        <v>1789</v>
      </c>
      <c r="F110" s="1">
        <v>364</v>
      </c>
      <c r="G110" s="1" t="s">
        <v>1790</v>
      </c>
      <c r="I110" s="2" t="s">
        <v>1109</v>
      </c>
      <c r="J110" s="2">
        <v>516</v>
      </c>
      <c r="K110" s="3" t="s">
        <v>1229</v>
      </c>
    </row>
    <row r="111" spans="1:11" x14ac:dyDescent="0.25">
      <c r="A111" s="1" t="s">
        <v>296</v>
      </c>
      <c r="B111" s="1" t="s">
        <v>297</v>
      </c>
      <c r="C111" s="1" t="s">
        <v>298</v>
      </c>
      <c r="D111" s="1" t="s">
        <v>826</v>
      </c>
      <c r="E111" s="1" t="s">
        <v>1793</v>
      </c>
      <c r="F111" s="1">
        <v>978</v>
      </c>
      <c r="G111" s="1" t="s">
        <v>1794</v>
      </c>
      <c r="I111" s="2" t="s">
        <v>1110</v>
      </c>
      <c r="J111" s="2">
        <v>566</v>
      </c>
      <c r="K111" s="3" t="s">
        <v>1230</v>
      </c>
    </row>
    <row r="112" spans="1:11" x14ac:dyDescent="0.25">
      <c r="A112" s="1" t="s">
        <v>282</v>
      </c>
      <c r="B112" s="1" t="s">
        <v>283</v>
      </c>
      <c r="C112" s="1" t="s">
        <v>284</v>
      </c>
      <c r="D112" s="1" t="s">
        <v>821</v>
      </c>
      <c r="E112" s="1" t="s">
        <v>1783</v>
      </c>
      <c r="F112" s="1">
        <v>352</v>
      </c>
      <c r="G112" s="1" t="s">
        <v>1784</v>
      </c>
      <c r="I112" s="2" t="s">
        <v>1111</v>
      </c>
      <c r="J112" s="2">
        <v>558</v>
      </c>
      <c r="K112" s="3" t="s">
        <v>1231</v>
      </c>
    </row>
    <row r="113" spans="1:11" x14ac:dyDescent="0.25">
      <c r="A113" s="1" t="s">
        <v>302</v>
      </c>
      <c r="B113" s="1" t="s">
        <v>303</v>
      </c>
      <c r="C113" s="1" t="s">
        <v>304</v>
      </c>
      <c r="D113" s="1" t="s">
        <v>828</v>
      </c>
      <c r="E113" s="1" t="s">
        <v>1797</v>
      </c>
      <c r="F113" s="1">
        <v>376</v>
      </c>
      <c r="G113" s="1" t="s">
        <v>1798</v>
      </c>
      <c r="I113" s="2" t="s">
        <v>1112</v>
      </c>
      <c r="J113" s="2">
        <v>578</v>
      </c>
      <c r="K113" s="3" t="s">
        <v>1232</v>
      </c>
    </row>
    <row r="114" spans="1:11" x14ac:dyDescent="0.25">
      <c r="A114" s="1" t="s">
        <v>305</v>
      </c>
      <c r="B114" s="1" t="s">
        <v>306</v>
      </c>
      <c r="C114" s="1" t="s">
        <v>307</v>
      </c>
      <c r="D114" s="1" t="s">
        <v>829</v>
      </c>
      <c r="E114" s="1" t="s">
        <v>1799</v>
      </c>
      <c r="F114" s="1">
        <v>978</v>
      </c>
      <c r="G114" s="1" t="s">
        <v>1800</v>
      </c>
      <c r="I114" s="2" t="s">
        <v>1113</v>
      </c>
      <c r="J114" s="2">
        <v>524</v>
      </c>
      <c r="K114" s="3" t="s">
        <v>1233</v>
      </c>
    </row>
    <row r="115" spans="1:11" x14ac:dyDescent="0.25">
      <c r="A115" s="1" t="s">
        <v>308</v>
      </c>
      <c r="B115" s="1" t="s">
        <v>309</v>
      </c>
      <c r="C115" s="1" t="s">
        <v>310</v>
      </c>
      <c r="D115" s="1" t="s">
        <v>830</v>
      </c>
      <c r="E115" s="1" t="s">
        <v>1801</v>
      </c>
      <c r="F115" s="1">
        <v>388</v>
      </c>
      <c r="G115" s="1" t="s">
        <v>1802</v>
      </c>
      <c r="I115" s="2" t="s">
        <v>1114</v>
      </c>
      <c r="J115" s="2">
        <v>554</v>
      </c>
      <c r="K115" s="3" t="s">
        <v>1234</v>
      </c>
    </row>
    <row r="116" spans="1:11" x14ac:dyDescent="0.25">
      <c r="A116" s="1" t="s">
        <v>311</v>
      </c>
      <c r="B116" s="1" t="s">
        <v>312</v>
      </c>
      <c r="C116" s="1" t="s">
        <v>313</v>
      </c>
      <c r="D116" s="1" t="s">
        <v>831</v>
      </c>
      <c r="E116" s="1" t="s">
        <v>1803</v>
      </c>
      <c r="F116" s="1">
        <v>392</v>
      </c>
      <c r="G116" s="1" t="s">
        <v>1804</v>
      </c>
      <c r="I116" s="2" t="s">
        <v>1115</v>
      </c>
      <c r="J116" s="2">
        <v>512</v>
      </c>
      <c r="K116" s="3" t="s">
        <v>1235</v>
      </c>
    </row>
    <row r="117" spans="1:11" x14ac:dyDescent="0.25">
      <c r="A117" s="1" t="s">
        <v>314</v>
      </c>
      <c r="B117" s="1" t="s">
        <v>315</v>
      </c>
      <c r="C117" s="1" t="s">
        <v>316</v>
      </c>
      <c r="D117" s="1" t="s">
        <v>832</v>
      </c>
      <c r="E117" s="1" t="s">
        <v>1805</v>
      </c>
      <c r="F117" s="1">
        <v>0</v>
      </c>
      <c r="G117" s="1" t="s">
        <v>1806</v>
      </c>
      <c r="I117" s="2" t="s">
        <v>1116</v>
      </c>
      <c r="J117" s="2">
        <v>590</v>
      </c>
      <c r="K117" s="3" t="s">
        <v>2074</v>
      </c>
    </row>
    <row r="118" spans="1:11" x14ac:dyDescent="0.25">
      <c r="A118" s="1" t="s">
        <v>317</v>
      </c>
      <c r="B118" s="1" t="s">
        <v>318</v>
      </c>
      <c r="C118" s="1" t="s">
        <v>319</v>
      </c>
      <c r="D118" s="1" t="s">
        <v>833</v>
      </c>
      <c r="E118" s="1" t="s">
        <v>1807</v>
      </c>
      <c r="F118" s="1">
        <v>400</v>
      </c>
      <c r="G118" s="1" t="s">
        <v>1808</v>
      </c>
      <c r="I118" s="2" t="s">
        <v>1117</v>
      </c>
      <c r="J118" s="2">
        <v>604</v>
      </c>
      <c r="K118" s="3" t="s">
        <v>1118</v>
      </c>
    </row>
    <row r="119" spans="1:11" x14ac:dyDescent="0.25">
      <c r="A119" s="1" t="s">
        <v>320</v>
      </c>
      <c r="B119" s="1" t="s">
        <v>321</v>
      </c>
      <c r="C119" s="1" t="s">
        <v>322</v>
      </c>
      <c r="D119" s="1" t="s">
        <v>834</v>
      </c>
      <c r="E119" s="1" t="s">
        <v>1809</v>
      </c>
      <c r="F119" s="1">
        <v>398</v>
      </c>
      <c r="G119" s="1" t="s">
        <v>1810</v>
      </c>
      <c r="I119" s="2" t="s">
        <v>1119</v>
      </c>
      <c r="J119" s="2">
        <v>598</v>
      </c>
      <c r="K119" s="3" t="s">
        <v>2079</v>
      </c>
    </row>
    <row r="120" spans="1:11" x14ac:dyDescent="0.25">
      <c r="A120" s="1" t="s">
        <v>323</v>
      </c>
      <c r="B120" s="1" t="s">
        <v>324</v>
      </c>
      <c r="C120" s="1" t="s">
        <v>325</v>
      </c>
      <c r="D120" s="1" t="s">
        <v>835</v>
      </c>
      <c r="E120" s="1" t="s">
        <v>1811</v>
      </c>
      <c r="F120" s="1">
        <v>404</v>
      </c>
      <c r="G120" s="1" t="s">
        <v>1812</v>
      </c>
      <c r="I120" s="2" t="s">
        <v>1120</v>
      </c>
      <c r="J120" s="2">
        <v>608</v>
      </c>
      <c r="K120" s="3" t="s">
        <v>1236</v>
      </c>
    </row>
    <row r="121" spans="1:11" x14ac:dyDescent="0.25">
      <c r="A121" s="1" t="s">
        <v>326</v>
      </c>
      <c r="B121" s="1" t="s">
        <v>327</v>
      </c>
      <c r="C121" s="1" t="s">
        <v>328</v>
      </c>
      <c r="D121" s="1" t="s">
        <v>836</v>
      </c>
      <c r="I121" s="2" t="s">
        <v>1121</v>
      </c>
      <c r="J121" s="2">
        <v>586</v>
      </c>
      <c r="K121" s="3" t="s">
        <v>1237</v>
      </c>
    </row>
    <row r="122" spans="1:11" x14ac:dyDescent="0.25">
      <c r="A122" s="1" t="s">
        <v>1273</v>
      </c>
      <c r="B122" s="1" t="s">
        <v>1274</v>
      </c>
      <c r="C122" s="1" t="s">
        <v>1275</v>
      </c>
      <c r="D122" s="1" t="s">
        <v>1179</v>
      </c>
      <c r="E122" s="1" t="s">
        <v>1817</v>
      </c>
      <c r="F122" s="1">
        <v>978</v>
      </c>
      <c r="G122" s="1" t="s">
        <v>1818</v>
      </c>
      <c r="I122" s="2" t="s">
        <v>1122</v>
      </c>
      <c r="J122" s="2">
        <v>985</v>
      </c>
      <c r="K122" s="3" t="s">
        <v>1238</v>
      </c>
    </row>
    <row r="123" spans="1:11" x14ac:dyDescent="0.25">
      <c r="A123" s="1" t="s">
        <v>2090</v>
      </c>
      <c r="B123" s="1" t="s">
        <v>335</v>
      </c>
      <c r="C123" s="1" t="s">
        <v>336</v>
      </c>
      <c r="D123" s="1" t="s">
        <v>839</v>
      </c>
      <c r="E123" s="1" t="s">
        <v>1819</v>
      </c>
      <c r="F123" s="1">
        <v>414</v>
      </c>
      <c r="G123" s="1" t="s">
        <v>2087</v>
      </c>
      <c r="I123" s="2" t="s">
        <v>1123</v>
      </c>
      <c r="J123" s="2">
        <v>600</v>
      </c>
      <c r="K123" s="3" t="s">
        <v>1124</v>
      </c>
    </row>
    <row r="124" spans="1:11" x14ac:dyDescent="0.25">
      <c r="A124" s="1" t="s">
        <v>348</v>
      </c>
      <c r="B124" s="1" t="s">
        <v>349</v>
      </c>
      <c r="C124" s="1" t="s">
        <v>350</v>
      </c>
      <c r="D124" s="1" t="s">
        <v>844</v>
      </c>
      <c r="E124" s="1" t="s">
        <v>1828</v>
      </c>
      <c r="F124" s="1">
        <v>426</v>
      </c>
      <c r="G124" s="1" t="s">
        <v>1829</v>
      </c>
      <c r="I124" s="2" t="s">
        <v>1125</v>
      </c>
      <c r="J124" s="2">
        <v>634</v>
      </c>
      <c r="K124" s="3" t="s">
        <v>2088</v>
      </c>
    </row>
    <row r="125" spans="1:11" x14ac:dyDescent="0.25">
      <c r="A125" s="1" t="s">
        <v>342</v>
      </c>
      <c r="B125" s="1" t="s">
        <v>343</v>
      </c>
      <c r="C125" s="1" t="s">
        <v>344</v>
      </c>
      <c r="D125" s="1" t="s">
        <v>842</v>
      </c>
      <c r="E125" s="1" t="s">
        <v>1824</v>
      </c>
      <c r="F125" s="1">
        <v>978</v>
      </c>
      <c r="G125" s="1" t="s">
        <v>1825</v>
      </c>
      <c r="I125" s="2" t="s">
        <v>1126</v>
      </c>
      <c r="J125" s="2">
        <v>946</v>
      </c>
      <c r="K125" s="3" t="s">
        <v>1239</v>
      </c>
    </row>
    <row r="126" spans="1:11" x14ac:dyDescent="0.25">
      <c r="A126" s="1" t="s">
        <v>345</v>
      </c>
      <c r="B126" s="1" t="s">
        <v>346</v>
      </c>
      <c r="C126" s="1" t="s">
        <v>347</v>
      </c>
      <c r="D126" s="1" t="s">
        <v>843</v>
      </c>
      <c r="E126" s="1" t="s">
        <v>1826</v>
      </c>
      <c r="F126" s="1">
        <v>422</v>
      </c>
      <c r="G126" s="1" t="s">
        <v>1827</v>
      </c>
      <c r="I126" s="2" t="s">
        <v>1127</v>
      </c>
      <c r="J126" s="2">
        <v>941</v>
      </c>
      <c r="K126" s="3" t="s">
        <v>1240</v>
      </c>
    </row>
    <row r="127" spans="1:11" x14ac:dyDescent="0.25">
      <c r="A127" s="1" t="s">
        <v>351</v>
      </c>
      <c r="B127" s="1" t="s">
        <v>352</v>
      </c>
      <c r="C127" s="1" t="s">
        <v>353</v>
      </c>
      <c r="D127" s="1" t="s">
        <v>845</v>
      </c>
      <c r="E127" s="1" t="s">
        <v>1830</v>
      </c>
      <c r="F127" s="1">
        <v>430</v>
      </c>
      <c r="G127" s="1" t="s">
        <v>1831</v>
      </c>
      <c r="I127" s="2" t="s">
        <v>1128</v>
      </c>
      <c r="J127" s="2">
        <v>643</v>
      </c>
      <c r="K127" s="3" t="s">
        <v>1241</v>
      </c>
    </row>
    <row r="128" spans="1:11" x14ac:dyDescent="0.25">
      <c r="A128" s="1" t="s">
        <v>354</v>
      </c>
      <c r="B128" s="1" t="s">
        <v>355</v>
      </c>
      <c r="C128" s="1" t="s">
        <v>356</v>
      </c>
      <c r="D128" s="1" t="s">
        <v>846</v>
      </c>
      <c r="E128" s="1" t="s">
        <v>1832</v>
      </c>
      <c r="F128" s="1">
        <v>434</v>
      </c>
      <c r="G128" s="1" t="s">
        <v>1833</v>
      </c>
      <c r="I128" s="2" t="s">
        <v>1129</v>
      </c>
      <c r="J128" s="2">
        <v>646</v>
      </c>
      <c r="K128" s="3" t="s">
        <v>1242</v>
      </c>
    </row>
    <row r="129" spans="1:11" x14ac:dyDescent="0.25">
      <c r="A129" s="1" t="s">
        <v>357</v>
      </c>
      <c r="B129" s="1" t="s">
        <v>358</v>
      </c>
      <c r="C129" s="1" t="s">
        <v>359</v>
      </c>
      <c r="D129" s="1" t="s">
        <v>847</v>
      </c>
      <c r="E129" s="1" t="s">
        <v>1834</v>
      </c>
      <c r="F129" s="1">
        <v>756</v>
      </c>
      <c r="G129" s="1" t="s">
        <v>1835</v>
      </c>
      <c r="I129" s="2" t="s">
        <v>1130</v>
      </c>
      <c r="J129" s="2">
        <v>682</v>
      </c>
      <c r="K129" s="3" t="s">
        <v>1243</v>
      </c>
    </row>
    <row r="130" spans="1:11" x14ac:dyDescent="0.25">
      <c r="A130" s="1" t="s">
        <v>360</v>
      </c>
      <c r="B130" s="1" t="s">
        <v>361</v>
      </c>
      <c r="C130" s="1" t="s">
        <v>362</v>
      </c>
      <c r="D130" s="1" t="s">
        <v>848</v>
      </c>
      <c r="E130" s="1" t="s">
        <v>1836</v>
      </c>
      <c r="F130" s="1">
        <v>978</v>
      </c>
      <c r="G130" s="1" t="s">
        <v>1837</v>
      </c>
      <c r="I130" s="2" t="s">
        <v>1131</v>
      </c>
      <c r="J130" s="2">
        <v>90</v>
      </c>
      <c r="K130" s="3" t="s">
        <v>1244</v>
      </c>
    </row>
    <row r="131" spans="1:11" x14ac:dyDescent="0.25">
      <c r="A131" s="1" t="s">
        <v>363</v>
      </c>
      <c r="B131" s="1" t="s">
        <v>364</v>
      </c>
      <c r="C131" s="1" t="s">
        <v>365</v>
      </c>
      <c r="D131" s="1" t="s">
        <v>849</v>
      </c>
      <c r="E131" s="1" t="s">
        <v>1838</v>
      </c>
      <c r="F131" s="1">
        <v>978</v>
      </c>
      <c r="G131" s="1" t="s">
        <v>1839</v>
      </c>
      <c r="I131" s="2" t="s">
        <v>1132</v>
      </c>
      <c r="J131" s="2">
        <v>690</v>
      </c>
      <c r="K131" s="3" t="s">
        <v>1245</v>
      </c>
    </row>
    <row r="132" spans="1:11" x14ac:dyDescent="0.25">
      <c r="A132" s="1" t="s">
        <v>704</v>
      </c>
      <c r="B132" s="1" t="s">
        <v>132</v>
      </c>
      <c r="C132" s="1" t="s">
        <v>133</v>
      </c>
      <c r="D132" s="1" t="s">
        <v>768</v>
      </c>
      <c r="E132" s="1" t="s">
        <v>1840</v>
      </c>
      <c r="F132" s="1">
        <v>446</v>
      </c>
      <c r="G132" s="1" t="s">
        <v>1841</v>
      </c>
      <c r="I132" s="2" t="s">
        <v>1133</v>
      </c>
      <c r="J132" s="2">
        <v>938</v>
      </c>
      <c r="K132" s="3" t="s">
        <v>1246</v>
      </c>
    </row>
    <row r="133" spans="1:11" x14ac:dyDescent="0.25">
      <c r="A133" s="1" t="s">
        <v>714</v>
      </c>
      <c r="B133" s="1" t="s">
        <v>366</v>
      </c>
      <c r="C133" s="1" t="s">
        <v>1842</v>
      </c>
      <c r="D133" s="1" t="s">
        <v>850</v>
      </c>
      <c r="E133" s="1" t="s">
        <v>1843</v>
      </c>
      <c r="F133" s="1">
        <v>807</v>
      </c>
      <c r="G133" s="1" t="s">
        <v>1844</v>
      </c>
      <c r="I133" s="2" t="s">
        <v>1134</v>
      </c>
      <c r="J133" s="2">
        <v>752</v>
      </c>
      <c r="K133" s="3" t="s">
        <v>1247</v>
      </c>
    </row>
    <row r="134" spans="1:11" x14ac:dyDescent="0.25">
      <c r="A134" s="1" t="s">
        <v>368</v>
      </c>
      <c r="B134" s="1" t="s">
        <v>369</v>
      </c>
      <c r="C134" s="1" t="s">
        <v>370</v>
      </c>
      <c r="D134" s="1" t="s">
        <v>851</v>
      </c>
      <c r="E134" s="1" t="s">
        <v>1845</v>
      </c>
      <c r="F134" s="1">
        <v>969</v>
      </c>
      <c r="G134" s="1" t="s">
        <v>1846</v>
      </c>
      <c r="I134" s="2" t="s">
        <v>1135</v>
      </c>
      <c r="J134" s="2">
        <v>702</v>
      </c>
      <c r="K134" s="3" t="s">
        <v>1248</v>
      </c>
    </row>
    <row r="135" spans="1:11" x14ac:dyDescent="0.25">
      <c r="A135" s="1" t="s">
        <v>374</v>
      </c>
      <c r="B135" s="1" t="s">
        <v>375</v>
      </c>
      <c r="C135" s="1" t="s">
        <v>376</v>
      </c>
      <c r="D135" s="1" t="s">
        <v>853</v>
      </c>
      <c r="E135" s="1" t="s">
        <v>1849</v>
      </c>
      <c r="F135" s="1">
        <v>458</v>
      </c>
      <c r="G135" s="1" t="s">
        <v>1850</v>
      </c>
      <c r="I135" s="2" t="s">
        <v>1136</v>
      </c>
      <c r="J135" s="2">
        <v>654</v>
      </c>
      <c r="K135" s="3" t="s">
        <v>1249</v>
      </c>
    </row>
    <row r="136" spans="1:11" x14ac:dyDescent="0.25">
      <c r="A136" s="1" t="s">
        <v>371</v>
      </c>
      <c r="B136" s="1" t="s">
        <v>372</v>
      </c>
      <c r="C136" s="1" t="s">
        <v>373</v>
      </c>
      <c r="D136" s="1" t="s">
        <v>852</v>
      </c>
      <c r="E136" s="1" t="s">
        <v>1847</v>
      </c>
      <c r="F136" s="1">
        <v>454</v>
      </c>
      <c r="G136" s="1" t="s">
        <v>1848</v>
      </c>
      <c r="I136" s="2" t="s">
        <v>1137</v>
      </c>
      <c r="J136" s="2">
        <v>694</v>
      </c>
      <c r="K136" s="3" t="s">
        <v>1138</v>
      </c>
    </row>
    <row r="137" spans="1:11" x14ac:dyDescent="0.25">
      <c r="A137" s="1" t="s">
        <v>377</v>
      </c>
      <c r="B137" s="1" t="s">
        <v>378</v>
      </c>
      <c r="C137" s="1" t="s">
        <v>379</v>
      </c>
      <c r="D137" s="1" t="s">
        <v>854</v>
      </c>
      <c r="E137" s="1" t="s">
        <v>1851</v>
      </c>
      <c r="F137" s="1">
        <v>462</v>
      </c>
      <c r="G137" s="1" t="s">
        <v>1852</v>
      </c>
      <c r="I137" s="2" t="s">
        <v>1139</v>
      </c>
      <c r="J137" s="2">
        <v>706</v>
      </c>
      <c r="K137" s="3" t="s">
        <v>1988</v>
      </c>
    </row>
    <row r="138" spans="1:11" x14ac:dyDescent="0.25">
      <c r="A138" s="1" t="s">
        <v>380</v>
      </c>
      <c r="B138" s="1" t="s">
        <v>381</v>
      </c>
      <c r="C138" s="1" t="s">
        <v>382</v>
      </c>
      <c r="D138" s="1" t="s">
        <v>855</v>
      </c>
      <c r="E138" s="1" t="s">
        <v>1853</v>
      </c>
      <c r="F138" s="1">
        <v>952</v>
      </c>
      <c r="G138" s="1" t="s">
        <v>1854</v>
      </c>
      <c r="I138" s="2" t="s">
        <v>1140</v>
      </c>
      <c r="J138" s="2">
        <v>968</v>
      </c>
      <c r="K138" s="3" t="s">
        <v>1141</v>
      </c>
    </row>
    <row r="139" spans="1:11" x14ac:dyDescent="0.25">
      <c r="A139" s="1" t="s">
        <v>710</v>
      </c>
      <c r="B139" s="1" t="s">
        <v>200</v>
      </c>
      <c r="C139" s="1" t="s">
        <v>201</v>
      </c>
      <c r="D139" s="1" t="s">
        <v>792</v>
      </c>
      <c r="E139" s="1" t="s">
        <v>1721</v>
      </c>
      <c r="F139" s="1">
        <v>238</v>
      </c>
      <c r="G139" s="1" t="s">
        <v>1722</v>
      </c>
      <c r="I139" s="2" t="s">
        <v>1142</v>
      </c>
      <c r="J139" s="2">
        <v>728</v>
      </c>
      <c r="K139" s="3" t="s">
        <v>1250</v>
      </c>
    </row>
    <row r="140" spans="1:11" x14ac:dyDescent="0.25">
      <c r="A140" s="1" t="s">
        <v>383</v>
      </c>
      <c r="B140" s="1" t="s">
        <v>384</v>
      </c>
      <c r="C140" s="1" t="s">
        <v>385</v>
      </c>
      <c r="D140" s="1" t="s">
        <v>856</v>
      </c>
      <c r="E140" s="1" t="s">
        <v>1855</v>
      </c>
      <c r="F140" s="1">
        <v>978</v>
      </c>
      <c r="G140" s="1" t="s">
        <v>1856</v>
      </c>
      <c r="I140" s="2" t="s">
        <v>1251</v>
      </c>
      <c r="J140" s="2">
        <v>678</v>
      </c>
      <c r="K140" s="3" t="s">
        <v>1252</v>
      </c>
    </row>
    <row r="141" spans="1:11" x14ac:dyDescent="0.25">
      <c r="A141" s="1" t="s">
        <v>420</v>
      </c>
      <c r="B141" s="1" t="s">
        <v>421</v>
      </c>
      <c r="C141" s="1" t="s">
        <v>422</v>
      </c>
      <c r="D141" s="1" t="s">
        <v>869</v>
      </c>
      <c r="E141" s="1" t="s">
        <v>1883</v>
      </c>
      <c r="F141" s="1">
        <v>504</v>
      </c>
      <c r="G141" s="1" t="s">
        <v>1884</v>
      </c>
      <c r="I141" s="2" t="s">
        <v>1143</v>
      </c>
      <c r="J141" s="2">
        <v>760</v>
      </c>
      <c r="K141" s="3" t="s">
        <v>1253</v>
      </c>
    </row>
    <row r="142" spans="1:11" x14ac:dyDescent="0.25">
      <c r="A142" s="1" t="s">
        <v>389</v>
      </c>
      <c r="B142" s="1" t="s">
        <v>390</v>
      </c>
      <c r="C142" s="1" t="s">
        <v>391</v>
      </c>
      <c r="D142" s="1" t="s">
        <v>858</v>
      </c>
      <c r="E142" s="1" t="s">
        <v>1859</v>
      </c>
      <c r="F142" s="1">
        <v>978</v>
      </c>
      <c r="G142" s="1" t="s">
        <v>1860</v>
      </c>
      <c r="I142" s="2" t="s">
        <v>1867</v>
      </c>
      <c r="J142" s="2">
        <v>748</v>
      </c>
      <c r="K142" s="3" t="s">
        <v>1868</v>
      </c>
    </row>
    <row r="143" spans="1:11" x14ac:dyDescent="0.25">
      <c r="A143" s="1" t="s">
        <v>395</v>
      </c>
      <c r="B143" s="1" t="s">
        <v>396</v>
      </c>
      <c r="C143" s="1" t="s">
        <v>397</v>
      </c>
      <c r="D143" s="1" t="s">
        <v>860</v>
      </c>
      <c r="E143" s="1" t="s">
        <v>1863</v>
      </c>
      <c r="F143" s="1">
        <v>480</v>
      </c>
      <c r="G143" s="1" t="s">
        <v>1864</v>
      </c>
      <c r="I143" s="2" t="s">
        <v>1145</v>
      </c>
      <c r="J143" s="2">
        <v>764</v>
      </c>
      <c r="K143" s="3" t="s">
        <v>1255</v>
      </c>
    </row>
    <row r="144" spans="1:11" x14ac:dyDescent="0.25">
      <c r="A144" s="1" t="s">
        <v>392</v>
      </c>
      <c r="B144" s="1" t="s">
        <v>393</v>
      </c>
      <c r="C144" s="1" t="s">
        <v>394</v>
      </c>
      <c r="D144" s="1" t="s">
        <v>859</v>
      </c>
      <c r="E144" s="1" t="s">
        <v>1861</v>
      </c>
      <c r="F144" s="1">
        <v>478</v>
      </c>
      <c r="G144" s="1" t="s">
        <v>1862</v>
      </c>
      <c r="I144" s="2" t="s">
        <v>1146</v>
      </c>
      <c r="J144" s="2">
        <v>972</v>
      </c>
      <c r="K144" s="3" t="s">
        <v>617</v>
      </c>
    </row>
    <row r="145" spans="1:11" x14ac:dyDescent="0.25">
      <c r="A145" s="1" t="s">
        <v>398</v>
      </c>
      <c r="B145" s="1" t="s">
        <v>399</v>
      </c>
      <c r="C145" s="1" t="s">
        <v>400</v>
      </c>
      <c r="D145" s="1" t="s">
        <v>861</v>
      </c>
      <c r="E145" s="1" t="s">
        <v>1865</v>
      </c>
      <c r="F145" s="1">
        <v>978</v>
      </c>
      <c r="G145" s="1" t="s">
        <v>1866</v>
      </c>
      <c r="I145" s="2" t="s">
        <v>1147</v>
      </c>
      <c r="J145" s="2">
        <v>934</v>
      </c>
      <c r="K145" s="3" t="s">
        <v>1256</v>
      </c>
    </row>
    <row r="146" spans="1:11" x14ac:dyDescent="0.25">
      <c r="A146" s="1" t="s">
        <v>401</v>
      </c>
      <c r="B146" s="1" t="s">
        <v>402</v>
      </c>
      <c r="C146" s="1" t="s">
        <v>403</v>
      </c>
      <c r="D146" s="1" t="s">
        <v>862</v>
      </c>
      <c r="E146" s="1" t="s">
        <v>1869</v>
      </c>
      <c r="F146" s="1">
        <v>484</v>
      </c>
      <c r="G146" s="1" t="s">
        <v>1870</v>
      </c>
      <c r="I146" s="2" t="s">
        <v>1148</v>
      </c>
      <c r="J146" s="2">
        <v>788</v>
      </c>
      <c r="K146" s="3" t="s">
        <v>1149</v>
      </c>
    </row>
    <row r="147" spans="1:11" x14ac:dyDescent="0.25">
      <c r="A147" s="1" t="s">
        <v>715</v>
      </c>
      <c r="B147" s="1" t="s">
        <v>404</v>
      </c>
      <c r="C147" s="1" t="s">
        <v>405</v>
      </c>
      <c r="D147" s="1" t="s">
        <v>863</v>
      </c>
      <c r="E147" s="1" t="s">
        <v>1871</v>
      </c>
      <c r="F147" s="1">
        <v>840</v>
      </c>
      <c r="G147" s="1" t="s">
        <v>1872</v>
      </c>
      <c r="I147" s="2" t="s">
        <v>1150</v>
      </c>
      <c r="J147" s="2">
        <v>776</v>
      </c>
      <c r="K147" s="3" t="s">
        <v>1257</v>
      </c>
    </row>
    <row r="148" spans="1:11" x14ac:dyDescent="0.25">
      <c r="A148" s="1" t="s">
        <v>406</v>
      </c>
      <c r="B148" s="1" t="s">
        <v>407</v>
      </c>
      <c r="C148" s="1" t="s">
        <v>408</v>
      </c>
      <c r="D148" s="1" t="s">
        <v>864</v>
      </c>
      <c r="E148" s="1" t="s">
        <v>1873</v>
      </c>
      <c r="F148" s="1">
        <v>498</v>
      </c>
      <c r="G148" s="1" t="s">
        <v>1874</v>
      </c>
      <c r="I148" s="2" t="s">
        <v>1151</v>
      </c>
      <c r="J148" s="2">
        <v>949</v>
      </c>
      <c r="K148" s="3" t="s">
        <v>1152</v>
      </c>
    </row>
    <row r="149" spans="1:11" x14ac:dyDescent="0.25">
      <c r="A149" s="1" t="s">
        <v>409</v>
      </c>
      <c r="B149" s="1" t="s">
        <v>410</v>
      </c>
      <c r="C149" s="1" t="s">
        <v>411</v>
      </c>
      <c r="D149" s="1" t="s">
        <v>865</v>
      </c>
      <c r="E149" s="1" t="s">
        <v>1875</v>
      </c>
      <c r="F149" s="1">
        <v>978</v>
      </c>
      <c r="G149" s="1" t="s">
        <v>1876</v>
      </c>
      <c r="I149" s="2" t="s">
        <v>1153</v>
      </c>
      <c r="J149" s="2">
        <v>780</v>
      </c>
      <c r="K149" s="3" t="s">
        <v>1258</v>
      </c>
    </row>
    <row r="150" spans="1:11" x14ac:dyDescent="0.25">
      <c r="A150" s="1" t="s">
        <v>412</v>
      </c>
      <c r="B150" s="1" t="s">
        <v>413</v>
      </c>
      <c r="C150" s="1" t="s">
        <v>414</v>
      </c>
      <c r="D150" s="1" t="s">
        <v>866</v>
      </c>
      <c r="E150" s="1" t="s">
        <v>1877</v>
      </c>
      <c r="F150" s="1">
        <v>496</v>
      </c>
      <c r="G150" s="1" t="s">
        <v>1878</v>
      </c>
      <c r="I150" s="2" t="s">
        <v>1259</v>
      </c>
      <c r="J150" s="2">
        <v>0</v>
      </c>
      <c r="K150" s="3" t="s">
        <v>1260</v>
      </c>
    </row>
    <row r="151" spans="1:11" x14ac:dyDescent="0.25">
      <c r="A151" s="1" t="s">
        <v>2089</v>
      </c>
      <c r="B151" s="1" t="s">
        <v>415</v>
      </c>
      <c r="C151" s="1" t="s">
        <v>416</v>
      </c>
      <c r="D151" s="1" t="s">
        <v>867</v>
      </c>
      <c r="E151" s="1" t="s">
        <v>1879</v>
      </c>
      <c r="F151" s="1">
        <v>978</v>
      </c>
      <c r="G151" s="1" t="s">
        <v>1880</v>
      </c>
      <c r="I151" s="2" t="s">
        <v>1154</v>
      </c>
      <c r="J151" s="2">
        <v>901</v>
      </c>
      <c r="K151" s="3" t="s">
        <v>1155</v>
      </c>
    </row>
    <row r="152" spans="1:11" x14ac:dyDescent="0.25">
      <c r="A152" s="1" t="s">
        <v>417</v>
      </c>
      <c r="B152" s="1" t="s">
        <v>418</v>
      </c>
      <c r="C152" s="1" t="s">
        <v>419</v>
      </c>
      <c r="D152" s="1" t="s">
        <v>868</v>
      </c>
      <c r="E152" s="1" t="s">
        <v>1881</v>
      </c>
      <c r="F152" s="1">
        <v>951</v>
      </c>
      <c r="G152" s="1" t="s">
        <v>1882</v>
      </c>
      <c r="I152" s="2" t="s">
        <v>1156</v>
      </c>
      <c r="J152" s="2">
        <v>834</v>
      </c>
      <c r="K152" s="3" t="s">
        <v>1157</v>
      </c>
    </row>
    <row r="153" spans="1:11" x14ac:dyDescent="0.25">
      <c r="A153" s="1" t="s">
        <v>423</v>
      </c>
      <c r="B153" s="1" t="s">
        <v>424</v>
      </c>
      <c r="C153" s="1" t="s">
        <v>425</v>
      </c>
      <c r="D153" s="1" t="s">
        <v>870</v>
      </c>
      <c r="E153" s="1" t="s">
        <v>1885</v>
      </c>
      <c r="F153" s="1">
        <v>943</v>
      </c>
      <c r="G153" s="1" t="s">
        <v>1886</v>
      </c>
      <c r="I153" s="2" t="s">
        <v>1158</v>
      </c>
      <c r="J153" s="2">
        <v>980</v>
      </c>
      <c r="K153" s="3" t="s">
        <v>1261</v>
      </c>
    </row>
    <row r="154" spans="1:11" x14ac:dyDescent="0.25">
      <c r="A154" s="1" t="s">
        <v>426</v>
      </c>
      <c r="B154" s="1" t="s">
        <v>427</v>
      </c>
      <c r="C154" s="1" t="s">
        <v>428</v>
      </c>
      <c r="D154" s="1" t="s">
        <v>871</v>
      </c>
      <c r="E154" s="1" t="s">
        <v>1887</v>
      </c>
      <c r="F154" s="1">
        <v>104</v>
      </c>
      <c r="G154" s="1" t="s">
        <v>1888</v>
      </c>
      <c r="I154" s="2" t="s">
        <v>1159</v>
      </c>
      <c r="J154" s="2">
        <v>800</v>
      </c>
      <c r="K154" s="3" t="s">
        <v>1160</v>
      </c>
    </row>
    <row r="155" spans="1:11" x14ac:dyDescent="0.25">
      <c r="A155" s="1" t="s">
        <v>429</v>
      </c>
      <c r="B155" s="1" t="s">
        <v>430</v>
      </c>
      <c r="C155" s="1" t="s">
        <v>431</v>
      </c>
      <c r="D155" s="1" t="s">
        <v>872</v>
      </c>
      <c r="E155" s="1" t="s">
        <v>1889</v>
      </c>
      <c r="F155" s="1">
        <v>516</v>
      </c>
      <c r="G155" s="1" t="s">
        <v>1890</v>
      </c>
      <c r="I155" s="2" t="s">
        <v>1893</v>
      </c>
      <c r="J155" s="2">
        <v>840</v>
      </c>
      <c r="K155" s="3" t="s">
        <v>1894</v>
      </c>
    </row>
    <row r="156" spans="1:11" x14ac:dyDescent="0.25">
      <c r="A156" s="1" t="s">
        <v>432</v>
      </c>
      <c r="B156" s="1" t="s">
        <v>433</v>
      </c>
      <c r="C156" s="1" t="s">
        <v>434</v>
      </c>
      <c r="D156" s="1" t="s">
        <v>873</v>
      </c>
      <c r="I156" s="2" t="s">
        <v>1897</v>
      </c>
      <c r="J156" s="4"/>
      <c r="K156" s="5"/>
    </row>
    <row r="157" spans="1:11" x14ac:dyDescent="0.25">
      <c r="A157" s="1" t="s">
        <v>435</v>
      </c>
      <c r="B157" s="1" t="s">
        <v>436</v>
      </c>
      <c r="C157" s="1" t="s">
        <v>437</v>
      </c>
      <c r="D157" s="1" t="s">
        <v>874</v>
      </c>
      <c r="E157" s="1" t="s">
        <v>1891</v>
      </c>
      <c r="F157" s="1">
        <v>524</v>
      </c>
      <c r="G157" s="1" t="s">
        <v>1892</v>
      </c>
      <c r="I157" s="2" t="s">
        <v>1162</v>
      </c>
      <c r="J157" s="2">
        <v>858</v>
      </c>
      <c r="K157" s="3" t="s">
        <v>1262</v>
      </c>
    </row>
    <row r="158" spans="1:11" x14ac:dyDescent="0.25">
      <c r="A158" s="1" t="s">
        <v>450</v>
      </c>
      <c r="B158" s="1" t="s">
        <v>451</v>
      </c>
      <c r="C158" s="1" t="s">
        <v>452</v>
      </c>
      <c r="D158" s="1" t="s">
        <v>879</v>
      </c>
      <c r="E158" s="1" t="s">
        <v>1902</v>
      </c>
      <c r="F158" s="1">
        <v>558</v>
      </c>
      <c r="G158" s="1" t="s">
        <v>1903</v>
      </c>
      <c r="I158" s="2" t="s">
        <v>1163</v>
      </c>
      <c r="J158" s="2">
        <v>860</v>
      </c>
      <c r="K158" s="3" t="s">
        <v>2044</v>
      </c>
    </row>
    <row r="159" spans="1:11" x14ac:dyDescent="0.25">
      <c r="A159" s="1" t="s">
        <v>453</v>
      </c>
      <c r="B159" s="1" t="s">
        <v>454</v>
      </c>
      <c r="C159" s="1" t="s">
        <v>455</v>
      </c>
      <c r="D159" s="1" t="s">
        <v>880</v>
      </c>
      <c r="E159" s="1" t="s">
        <v>1904</v>
      </c>
      <c r="F159" s="1">
        <v>952</v>
      </c>
      <c r="G159" s="1" t="s">
        <v>1905</v>
      </c>
      <c r="I159" s="2" t="s">
        <v>1164</v>
      </c>
      <c r="J159" s="2">
        <v>937</v>
      </c>
      <c r="K159" s="3" t="s">
        <v>2080</v>
      </c>
    </row>
    <row r="160" spans="1:11" x14ac:dyDescent="0.25">
      <c r="A160" s="1" t="s">
        <v>456</v>
      </c>
      <c r="B160" s="1" t="s">
        <v>457</v>
      </c>
      <c r="C160" s="1" t="s">
        <v>458</v>
      </c>
      <c r="D160" s="1" t="s">
        <v>881</v>
      </c>
      <c r="E160" s="1" t="s">
        <v>1906</v>
      </c>
      <c r="F160" s="1">
        <v>566</v>
      </c>
      <c r="G160" s="1" t="s">
        <v>1907</v>
      </c>
      <c r="I160" s="2" t="s">
        <v>1165</v>
      </c>
      <c r="J160" s="2">
        <v>704</v>
      </c>
      <c r="K160" s="3" t="s">
        <v>1263</v>
      </c>
    </row>
    <row r="161" spans="1:11" x14ac:dyDescent="0.25">
      <c r="A161" s="1" t="s">
        <v>459</v>
      </c>
      <c r="B161" s="1" t="s">
        <v>460</v>
      </c>
      <c r="C161" s="1" t="s">
        <v>461</v>
      </c>
      <c r="D161" s="1" t="s">
        <v>882</v>
      </c>
      <c r="I161" s="2" t="s">
        <v>1166</v>
      </c>
      <c r="J161" s="2">
        <v>548</v>
      </c>
      <c r="K161" s="3" t="s">
        <v>1264</v>
      </c>
    </row>
    <row r="162" spans="1:11" x14ac:dyDescent="0.25">
      <c r="A162" s="1" t="s">
        <v>468</v>
      </c>
      <c r="B162" s="1" t="s">
        <v>469</v>
      </c>
      <c r="C162" s="1" t="s">
        <v>470</v>
      </c>
      <c r="D162" s="1" t="s">
        <v>885</v>
      </c>
      <c r="E162" s="1" t="s">
        <v>1916</v>
      </c>
      <c r="F162" s="1">
        <v>578</v>
      </c>
      <c r="G162" s="1" t="s">
        <v>1917</v>
      </c>
      <c r="I162" s="2" t="s">
        <v>1167</v>
      </c>
      <c r="J162" s="2">
        <v>882</v>
      </c>
      <c r="K162" s="3" t="s">
        <v>1168</v>
      </c>
    </row>
    <row r="163" spans="1:11" x14ac:dyDescent="0.25">
      <c r="A163" s="1" t="s">
        <v>444</v>
      </c>
      <c r="B163" s="1" t="s">
        <v>445</v>
      </c>
      <c r="C163" s="1" t="s">
        <v>446</v>
      </c>
      <c r="D163" s="1" t="s">
        <v>877</v>
      </c>
      <c r="I163" s="2" t="s">
        <v>1908</v>
      </c>
      <c r="J163" s="2">
        <v>950</v>
      </c>
      <c r="K163" s="3" t="s">
        <v>1909</v>
      </c>
    </row>
    <row r="164" spans="1:11" x14ac:dyDescent="0.25">
      <c r="A164" s="1" t="s">
        <v>447</v>
      </c>
      <c r="B164" s="1" t="s">
        <v>448</v>
      </c>
      <c r="C164" s="1" t="s">
        <v>449</v>
      </c>
      <c r="D164" s="1" t="s">
        <v>878</v>
      </c>
      <c r="E164" s="1" t="s">
        <v>1900</v>
      </c>
      <c r="F164" s="1">
        <v>554</v>
      </c>
      <c r="G164" s="1" t="s">
        <v>1901</v>
      </c>
      <c r="I164" s="2" t="s">
        <v>1910</v>
      </c>
      <c r="J164" s="2">
        <v>951</v>
      </c>
      <c r="K164" s="3" t="s">
        <v>1911</v>
      </c>
    </row>
    <row r="165" spans="1:11" x14ac:dyDescent="0.25">
      <c r="A165" s="1" t="s">
        <v>471</v>
      </c>
      <c r="B165" s="1" t="s">
        <v>472</v>
      </c>
      <c r="C165" s="1" t="s">
        <v>473</v>
      </c>
      <c r="D165" s="1" t="s">
        <v>886</v>
      </c>
      <c r="E165" s="1" t="s">
        <v>1918</v>
      </c>
      <c r="F165" s="1">
        <v>512</v>
      </c>
      <c r="G165" s="1" t="s">
        <v>1919</v>
      </c>
      <c r="I165" s="2" t="s">
        <v>1914</v>
      </c>
      <c r="J165" s="2">
        <v>952</v>
      </c>
      <c r="K165" s="3" t="s">
        <v>1915</v>
      </c>
    </row>
    <row r="166" spans="1:11" x14ac:dyDescent="0.25">
      <c r="A166" s="1" t="s">
        <v>654</v>
      </c>
      <c r="B166" s="1" t="s">
        <v>655</v>
      </c>
      <c r="C166" s="1" t="s">
        <v>656</v>
      </c>
      <c r="D166" s="1" t="s">
        <v>950</v>
      </c>
      <c r="E166" s="1" t="s">
        <v>2033</v>
      </c>
      <c r="F166" s="1">
        <v>800</v>
      </c>
      <c r="G166" s="1" t="s">
        <v>2034</v>
      </c>
      <c r="I166" s="2" t="s">
        <v>1173</v>
      </c>
      <c r="J166" s="2">
        <v>886</v>
      </c>
      <c r="K166" s="3" t="s">
        <v>1266</v>
      </c>
    </row>
    <row r="167" spans="1:11" x14ac:dyDescent="0.25">
      <c r="A167" s="1" t="s">
        <v>672</v>
      </c>
      <c r="B167" s="1" t="s">
        <v>673</v>
      </c>
      <c r="C167" s="1" t="s">
        <v>674</v>
      </c>
      <c r="D167" s="1" t="s">
        <v>956</v>
      </c>
      <c r="E167" s="1" t="s">
        <v>2043</v>
      </c>
      <c r="F167" s="1">
        <v>860</v>
      </c>
      <c r="G167" s="1" t="s">
        <v>2044</v>
      </c>
      <c r="I167" s="2" t="s">
        <v>1174</v>
      </c>
      <c r="J167" s="2">
        <v>710</v>
      </c>
      <c r="K167" s="3" t="s">
        <v>1267</v>
      </c>
    </row>
    <row r="168" spans="1:11" x14ac:dyDescent="0.25">
      <c r="A168" s="1" t="s">
        <v>474</v>
      </c>
      <c r="B168" s="1" t="s">
        <v>475</v>
      </c>
      <c r="C168" s="1" t="s">
        <v>476</v>
      </c>
      <c r="D168" s="1" t="s">
        <v>887</v>
      </c>
      <c r="E168" s="1" t="s">
        <v>1920</v>
      </c>
      <c r="F168" s="1">
        <v>586</v>
      </c>
      <c r="G168" s="1" t="s">
        <v>1921</v>
      </c>
      <c r="I168" s="2" t="s">
        <v>1175</v>
      </c>
      <c r="J168" s="2">
        <v>967</v>
      </c>
      <c r="K168" s="3" t="s">
        <v>1268</v>
      </c>
    </row>
    <row r="169" spans="1:11" x14ac:dyDescent="0.25">
      <c r="A169" s="1" t="s">
        <v>477</v>
      </c>
      <c r="B169" s="1" t="s">
        <v>478</v>
      </c>
      <c r="C169" s="1" t="s">
        <v>479</v>
      </c>
      <c r="D169" s="1" t="s">
        <v>888</v>
      </c>
      <c r="E169" s="1" t="s">
        <v>1922</v>
      </c>
      <c r="F169" s="1">
        <v>840</v>
      </c>
      <c r="G169" s="1" t="s">
        <v>1923</v>
      </c>
    </row>
    <row r="170" spans="1:11" x14ac:dyDescent="0.25">
      <c r="A170" s="1" t="s">
        <v>483</v>
      </c>
      <c r="B170" s="1" t="s">
        <v>484</v>
      </c>
      <c r="C170" s="1" t="s">
        <v>485</v>
      </c>
      <c r="D170" s="1" t="s">
        <v>890</v>
      </c>
      <c r="E170" s="1" t="s">
        <v>1924</v>
      </c>
      <c r="F170" s="1">
        <v>590</v>
      </c>
      <c r="G170" s="1" t="s">
        <v>2074</v>
      </c>
    </row>
    <row r="171" spans="1:11" x14ac:dyDescent="0.25">
      <c r="A171" s="1" t="s">
        <v>486</v>
      </c>
      <c r="B171" s="1" t="s">
        <v>487</v>
      </c>
      <c r="C171" s="1" t="s">
        <v>488</v>
      </c>
      <c r="D171" s="1" t="s">
        <v>891</v>
      </c>
      <c r="E171" s="1" t="s">
        <v>1925</v>
      </c>
      <c r="F171" s="1">
        <v>598</v>
      </c>
      <c r="G171" s="1" t="s">
        <v>2079</v>
      </c>
    </row>
    <row r="172" spans="1:11" x14ac:dyDescent="0.25">
      <c r="A172" s="1" t="s">
        <v>489</v>
      </c>
      <c r="B172" s="1" t="s">
        <v>490</v>
      </c>
      <c r="C172" s="1" t="s">
        <v>491</v>
      </c>
      <c r="D172" s="1" t="s">
        <v>892</v>
      </c>
      <c r="E172" s="1" t="s">
        <v>1926</v>
      </c>
      <c r="F172" s="1">
        <v>600</v>
      </c>
      <c r="G172" s="1" t="s">
        <v>1927</v>
      </c>
    </row>
    <row r="173" spans="1:11" x14ac:dyDescent="0.25">
      <c r="A173" s="1" t="s">
        <v>438</v>
      </c>
      <c r="B173" s="1" t="s">
        <v>439</v>
      </c>
      <c r="C173" s="1" t="s">
        <v>440</v>
      </c>
      <c r="D173" s="1" t="s">
        <v>875</v>
      </c>
      <c r="E173" s="1" t="s">
        <v>1895</v>
      </c>
      <c r="F173" s="1">
        <v>978</v>
      </c>
      <c r="G173" s="1" t="s">
        <v>1896</v>
      </c>
    </row>
    <row r="174" spans="1:11" x14ac:dyDescent="0.25">
      <c r="A174" s="1" t="s">
        <v>492</v>
      </c>
      <c r="B174" s="1" t="s">
        <v>493</v>
      </c>
      <c r="C174" s="1" t="s">
        <v>494</v>
      </c>
      <c r="D174" s="1" t="s">
        <v>893</v>
      </c>
      <c r="E174" s="1" t="s">
        <v>1928</v>
      </c>
      <c r="F174" s="1">
        <v>604</v>
      </c>
      <c r="G174" s="1" t="s">
        <v>1929</v>
      </c>
    </row>
    <row r="175" spans="1:11" x14ac:dyDescent="0.25">
      <c r="A175" s="1" t="s">
        <v>495</v>
      </c>
      <c r="B175" s="1" t="s">
        <v>496</v>
      </c>
      <c r="C175" s="1" t="s">
        <v>497</v>
      </c>
      <c r="D175" s="1" t="s">
        <v>894</v>
      </c>
      <c r="E175" s="1" t="s">
        <v>1930</v>
      </c>
      <c r="F175" s="1">
        <v>608</v>
      </c>
      <c r="G175" s="1" t="s">
        <v>1931</v>
      </c>
    </row>
    <row r="176" spans="1:11" x14ac:dyDescent="0.25">
      <c r="A176" s="1" t="s">
        <v>498</v>
      </c>
      <c r="B176" s="1" t="s">
        <v>499</v>
      </c>
      <c r="C176" s="1" t="s">
        <v>500</v>
      </c>
      <c r="D176" s="1" t="s">
        <v>895</v>
      </c>
    </row>
    <row r="177" spans="1:7" x14ac:dyDescent="0.25">
      <c r="A177" s="1" t="s">
        <v>501</v>
      </c>
      <c r="B177" s="1" t="s">
        <v>502</v>
      </c>
      <c r="C177" s="1" t="s">
        <v>503</v>
      </c>
      <c r="D177" s="1" t="s">
        <v>896</v>
      </c>
      <c r="E177" s="1" t="s">
        <v>1932</v>
      </c>
      <c r="F177" s="1">
        <v>985</v>
      </c>
      <c r="G177" s="1" t="s">
        <v>1933</v>
      </c>
    </row>
    <row r="178" spans="1:7" x14ac:dyDescent="0.25">
      <c r="A178" s="1" t="s">
        <v>216</v>
      </c>
      <c r="B178" s="1" t="s">
        <v>217</v>
      </c>
      <c r="C178" s="1" t="s">
        <v>218</v>
      </c>
      <c r="D178" s="1" t="s">
        <v>798</v>
      </c>
      <c r="E178" s="1" t="s">
        <v>1733</v>
      </c>
      <c r="F178" s="1">
        <v>978</v>
      </c>
      <c r="G178" s="1" t="s">
        <v>1734</v>
      </c>
    </row>
    <row r="179" spans="1:7" x14ac:dyDescent="0.25">
      <c r="A179" s="1" t="s">
        <v>507</v>
      </c>
      <c r="B179" s="1" t="s">
        <v>508</v>
      </c>
      <c r="C179" s="1" t="s">
        <v>509</v>
      </c>
      <c r="D179" s="1" t="s">
        <v>898</v>
      </c>
      <c r="E179" s="1" t="s">
        <v>1936</v>
      </c>
      <c r="F179" s="1">
        <v>840</v>
      </c>
      <c r="G179" s="1" t="s">
        <v>1937</v>
      </c>
    </row>
    <row r="180" spans="1:7" x14ac:dyDescent="0.25">
      <c r="A180" s="1" t="s">
        <v>504</v>
      </c>
      <c r="B180" s="1" t="s">
        <v>505</v>
      </c>
      <c r="C180" s="1" t="s">
        <v>506</v>
      </c>
      <c r="D180" s="1" t="s">
        <v>897</v>
      </c>
      <c r="E180" s="1" t="s">
        <v>1934</v>
      </c>
      <c r="F180" s="1">
        <v>978</v>
      </c>
      <c r="G180" s="1" t="s">
        <v>1935</v>
      </c>
    </row>
    <row r="181" spans="1:7" x14ac:dyDescent="0.25">
      <c r="A181" s="1" t="s">
        <v>510</v>
      </c>
      <c r="B181" s="1" t="s">
        <v>511</v>
      </c>
      <c r="C181" s="1" t="s">
        <v>512</v>
      </c>
      <c r="D181" s="1" t="s">
        <v>899</v>
      </c>
      <c r="E181" s="1" t="s">
        <v>1938</v>
      </c>
      <c r="F181" s="1">
        <v>634</v>
      </c>
      <c r="G181" s="1" t="s">
        <v>1939</v>
      </c>
    </row>
    <row r="182" spans="1:7" x14ac:dyDescent="0.25">
      <c r="A182" s="6" t="s">
        <v>118</v>
      </c>
      <c r="B182" s="6" t="s">
        <v>119</v>
      </c>
      <c r="C182" s="6" t="s">
        <v>120</v>
      </c>
      <c r="D182" s="6" t="s">
        <v>763</v>
      </c>
      <c r="E182" s="6" t="s">
        <v>1666</v>
      </c>
      <c r="F182" s="6">
        <v>950</v>
      </c>
      <c r="G182" s="6" t="s">
        <v>1667</v>
      </c>
    </row>
    <row r="183" spans="1:7" ht="28.5" x14ac:dyDescent="0.25">
      <c r="A183" s="6" t="s">
        <v>706</v>
      </c>
      <c r="B183" s="6" t="s">
        <v>148</v>
      </c>
      <c r="C183" s="6" t="s">
        <v>149</v>
      </c>
      <c r="D183" s="6" t="s">
        <v>774</v>
      </c>
      <c r="E183" s="6" t="s">
        <v>1695</v>
      </c>
      <c r="F183" s="6">
        <v>976</v>
      </c>
      <c r="G183" s="6" t="s">
        <v>1696</v>
      </c>
    </row>
    <row r="184" spans="1:7" x14ac:dyDescent="0.25">
      <c r="A184" s="1" t="s">
        <v>176</v>
      </c>
      <c r="B184" s="1" t="s">
        <v>177</v>
      </c>
      <c r="C184" s="1" t="s">
        <v>178</v>
      </c>
      <c r="D184" s="1" t="s">
        <v>784</v>
      </c>
      <c r="E184" s="1" t="s">
        <v>1703</v>
      </c>
      <c r="F184" s="1">
        <v>214</v>
      </c>
      <c r="G184" s="1" t="s">
        <v>1704</v>
      </c>
    </row>
    <row r="185" spans="1:7" x14ac:dyDescent="0.25">
      <c r="A185" s="1" t="s">
        <v>705</v>
      </c>
      <c r="B185" s="1" t="s">
        <v>146</v>
      </c>
      <c r="C185" s="1" t="s">
        <v>147</v>
      </c>
      <c r="D185" s="1" t="s">
        <v>773</v>
      </c>
      <c r="E185" s="1" t="s">
        <v>1940</v>
      </c>
      <c r="F185" s="1">
        <v>950</v>
      </c>
      <c r="G185" s="1" t="s">
        <v>1941</v>
      </c>
    </row>
    <row r="186" spans="1:7" x14ac:dyDescent="0.25">
      <c r="A186" s="1" t="s">
        <v>713</v>
      </c>
      <c r="B186" s="1" t="s">
        <v>337</v>
      </c>
      <c r="C186" s="1" t="s">
        <v>338</v>
      </c>
      <c r="D186" s="1" t="s">
        <v>840</v>
      </c>
      <c r="E186" s="1" t="s">
        <v>1820</v>
      </c>
      <c r="F186" s="1">
        <v>417</v>
      </c>
      <c r="G186" s="1" t="s">
        <v>1821</v>
      </c>
    </row>
    <row r="187" spans="1:7" x14ac:dyDescent="0.25">
      <c r="A187" s="6" t="s">
        <v>164</v>
      </c>
      <c r="B187" s="6" t="s">
        <v>165</v>
      </c>
      <c r="C187" s="6" t="s">
        <v>166</v>
      </c>
      <c r="D187" s="6" t="s">
        <v>780</v>
      </c>
      <c r="E187" s="6" t="s">
        <v>1693</v>
      </c>
      <c r="F187" s="6">
        <v>203</v>
      </c>
      <c r="G187" s="6" t="s">
        <v>1694</v>
      </c>
    </row>
    <row r="188" spans="1:7" x14ac:dyDescent="0.25">
      <c r="A188" s="1" t="s">
        <v>707</v>
      </c>
      <c r="B188" s="1" t="s">
        <v>513</v>
      </c>
      <c r="C188" s="1" t="s">
        <v>514</v>
      </c>
      <c r="D188" s="1" t="s">
        <v>900</v>
      </c>
      <c r="E188" s="1" t="s">
        <v>1942</v>
      </c>
      <c r="F188" s="1">
        <v>978</v>
      </c>
      <c r="G188" s="1" t="s">
        <v>1943</v>
      </c>
    </row>
    <row r="189" spans="1:7" x14ac:dyDescent="0.25">
      <c r="A189" s="1" t="s">
        <v>515</v>
      </c>
      <c r="B189" s="1" t="s">
        <v>516</v>
      </c>
      <c r="C189" s="1" t="s">
        <v>517</v>
      </c>
      <c r="D189" s="1" t="s">
        <v>901</v>
      </c>
      <c r="E189" s="1" t="s">
        <v>1944</v>
      </c>
      <c r="F189" s="1">
        <v>946</v>
      </c>
      <c r="G189" s="1" t="s">
        <v>1945</v>
      </c>
    </row>
    <row r="190" spans="1:7" x14ac:dyDescent="0.25">
      <c r="A190" s="1" t="s">
        <v>663</v>
      </c>
      <c r="B190" s="1" t="s">
        <v>664</v>
      </c>
      <c r="C190" s="1" t="s">
        <v>665</v>
      </c>
      <c r="D190" s="1" t="s">
        <v>953</v>
      </c>
      <c r="E190" s="1" t="s">
        <v>2039</v>
      </c>
      <c r="F190" s="1">
        <v>826</v>
      </c>
      <c r="G190" s="1" t="s">
        <v>2040</v>
      </c>
    </row>
    <row r="191" spans="1:7" x14ac:dyDescent="0.25">
      <c r="A191" s="1" t="s">
        <v>339</v>
      </c>
      <c r="B191" s="1" t="s">
        <v>340</v>
      </c>
      <c r="C191" s="1" t="s">
        <v>341</v>
      </c>
      <c r="D191" s="1" t="s">
        <v>841</v>
      </c>
      <c r="E191" s="1" t="s">
        <v>1822</v>
      </c>
      <c r="F191" s="1">
        <v>418</v>
      </c>
      <c r="G191" s="1" t="s">
        <v>1823</v>
      </c>
    </row>
    <row r="192" spans="1:7" x14ac:dyDescent="0.25">
      <c r="A192" s="1" t="s">
        <v>521</v>
      </c>
      <c r="B192" s="1" t="s">
        <v>522</v>
      </c>
      <c r="C192" s="1" t="s">
        <v>523</v>
      </c>
      <c r="D192" s="1" t="s">
        <v>903</v>
      </c>
      <c r="E192" s="1" t="s">
        <v>1948</v>
      </c>
      <c r="F192" s="1">
        <v>646</v>
      </c>
      <c r="G192" s="1" t="s">
        <v>1949</v>
      </c>
    </row>
    <row r="193" spans="1:7" x14ac:dyDescent="0.25">
      <c r="A193" s="1" t="s">
        <v>689</v>
      </c>
      <c r="B193" s="1" t="s">
        <v>690</v>
      </c>
      <c r="C193" s="1" t="s">
        <v>691</v>
      </c>
      <c r="D193" s="1" t="s">
        <v>962</v>
      </c>
    </row>
    <row r="194" spans="1:7" x14ac:dyDescent="0.25">
      <c r="A194" s="1" t="s">
        <v>526</v>
      </c>
      <c r="B194" s="1" t="s">
        <v>527</v>
      </c>
      <c r="C194" s="1" t="s">
        <v>528</v>
      </c>
      <c r="D194" s="1" t="s">
        <v>905</v>
      </c>
      <c r="E194" s="1" t="s">
        <v>1950</v>
      </c>
      <c r="F194" s="1">
        <v>654</v>
      </c>
      <c r="G194" s="1" t="s">
        <v>1951</v>
      </c>
    </row>
    <row r="195" spans="1:7" x14ac:dyDescent="0.25">
      <c r="A195" s="1" t="s">
        <v>529</v>
      </c>
      <c r="B195" s="1" t="s">
        <v>530</v>
      </c>
      <c r="C195" s="1" t="s">
        <v>531</v>
      </c>
      <c r="D195" s="1" t="s">
        <v>906</v>
      </c>
      <c r="E195" s="1" t="s">
        <v>1952</v>
      </c>
      <c r="F195" s="1">
        <v>951</v>
      </c>
      <c r="G195" s="1" t="s">
        <v>1953</v>
      </c>
    </row>
    <row r="196" spans="1:7" x14ac:dyDescent="0.25">
      <c r="A196" s="1" t="s">
        <v>545</v>
      </c>
      <c r="B196" s="1" t="s">
        <v>546</v>
      </c>
      <c r="C196" s="1" t="s">
        <v>547</v>
      </c>
      <c r="D196" s="1" t="s">
        <v>912</v>
      </c>
      <c r="E196" s="1" t="s">
        <v>1966</v>
      </c>
      <c r="F196" s="1">
        <v>978</v>
      </c>
      <c r="G196" s="1" t="s">
        <v>1967</v>
      </c>
    </row>
    <row r="197" spans="1:7" x14ac:dyDescent="0.25">
      <c r="A197" s="1" t="s">
        <v>537</v>
      </c>
      <c r="B197" s="1" t="s">
        <v>538</v>
      </c>
      <c r="C197" s="1" t="s">
        <v>539</v>
      </c>
      <c r="D197" s="1" t="s">
        <v>909</v>
      </c>
      <c r="E197" s="1" t="s">
        <v>1956</v>
      </c>
      <c r="F197" s="1">
        <v>978</v>
      </c>
      <c r="G197" s="1" t="s">
        <v>1957</v>
      </c>
    </row>
    <row r="198" spans="1:7" x14ac:dyDescent="0.25">
      <c r="A198" s="1" t="s">
        <v>2077</v>
      </c>
      <c r="B198" s="1" t="s">
        <v>540</v>
      </c>
      <c r="C198" s="1" t="s">
        <v>541</v>
      </c>
      <c r="D198" s="1" t="s">
        <v>910</v>
      </c>
      <c r="E198" s="1" t="s">
        <v>1958</v>
      </c>
      <c r="F198" s="1">
        <v>951</v>
      </c>
      <c r="G198" s="1" t="s">
        <v>1959</v>
      </c>
    </row>
    <row r="199" spans="1:7" x14ac:dyDescent="0.25">
      <c r="A199" s="1" t="s">
        <v>708</v>
      </c>
      <c r="B199" s="1" t="s">
        <v>524</v>
      </c>
      <c r="C199" s="1" t="s">
        <v>525</v>
      </c>
      <c r="D199" s="1" t="s">
        <v>904</v>
      </c>
      <c r="E199" s="1" t="s">
        <v>1960</v>
      </c>
      <c r="F199" s="1">
        <v>978</v>
      </c>
      <c r="G199" s="1" t="s">
        <v>1961</v>
      </c>
    </row>
    <row r="200" spans="1:7" x14ac:dyDescent="0.25">
      <c r="A200" s="1" t="s">
        <v>532</v>
      </c>
      <c r="B200" s="1" t="s">
        <v>533</v>
      </c>
      <c r="C200" s="1" t="s">
        <v>534</v>
      </c>
      <c r="D200" s="1" t="s">
        <v>907</v>
      </c>
      <c r="E200" s="1" t="s">
        <v>1954</v>
      </c>
      <c r="F200" s="1">
        <v>951</v>
      </c>
      <c r="G200" s="1" t="s">
        <v>1955</v>
      </c>
    </row>
    <row r="201" spans="1:7" x14ac:dyDescent="0.25">
      <c r="A201" s="1" t="s">
        <v>716</v>
      </c>
      <c r="B201" s="1" t="s">
        <v>535</v>
      </c>
      <c r="C201" s="1" t="s">
        <v>536</v>
      </c>
      <c r="D201" s="1" t="s">
        <v>908</v>
      </c>
      <c r="E201" s="1" t="s">
        <v>1962</v>
      </c>
      <c r="F201" s="1">
        <v>978</v>
      </c>
      <c r="G201" s="1" t="s">
        <v>1963</v>
      </c>
    </row>
    <row r="202" spans="1:7" x14ac:dyDescent="0.25">
      <c r="A202" s="1" t="s">
        <v>185</v>
      </c>
      <c r="B202" s="1" t="s">
        <v>186</v>
      </c>
      <c r="C202" s="1" t="s">
        <v>187</v>
      </c>
      <c r="D202" s="1" t="s">
        <v>787</v>
      </c>
      <c r="E202" s="1" t="s">
        <v>1709</v>
      </c>
      <c r="F202" s="1">
        <v>840</v>
      </c>
      <c r="G202" s="1" t="s">
        <v>1710</v>
      </c>
    </row>
    <row r="203" spans="1:7" x14ac:dyDescent="0.25">
      <c r="A203" s="1" t="s">
        <v>542</v>
      </c>
      <c r="B203" s="1" t="s">
        <v>543</v>
      </c>
      <c r="C203" s="1" t="s">
        <v>544</v>
      </c>
      <c r="D203" s="1" t="s">
        <v>911</v>
      </c>
      <c r="E203" s="1" t="s">
        <v>1964</v>
      </c>
      <c r="F203" s="1">
        <v>882</v>
      </c>
      <c r="G203" s="1" t="s">
        <v>1965</v>
      </c>
    </row>
    <row r="204" spans="1:7" x14ac:dyDescent="0.25">
      <c r="A204" s="6" t="s">
        <v>11</v>
      </c>
      <c r="B204" s="6" t="s">
        <v>12</v>
      </c>
      <c r="C204" s="6" t="s">
        <v>13</v>
      </c>
      <c r="D204" s="6" t="s">
        <v>727</v>
      </c>
      <c r="E204" s="6" t="s">
        <v>1509</v>
      </c>
      <c r="F204" s="6">
        <v>840</v>
      </c>
      <c r="G204" s="6" t="s">
        <v>1510</v>
      </c>
    </row>
    <row r="205" spans="1:7" x14ac:dyDescent="0.25">
      <c r="A205" s="1" t="s">
        <v>548</v>
      </c>
      <c r="B205" s="1" t="s">
        <v>549</v>
      </c>
      <c r="C205" s="1" t="s">
        <v>550</v>
      </c>
      <c r="D205" s="1" t="s">
        <v>913</v>
      </c>
      <c r="E205" s="1" t="s">
        <v>1968</v>
      </c>
      <c r="F205" s="1">
        <v>678</v>
      </c>
      <c r="G205" s="1" t="s">
        <v>1969</v>
      </c>
    </row>
    <row r="206" spans="1:7" x14ac:dyDescent="0.25">
      <c r="A206" s="1" t="s">
        <v>554</v>
      </c>
      <c r="B206" s="1" t="s">
        <v>555</v>
      </c>
      <c r="C206" s="1" t="s">
        <v>556</v>
      </c>
      <c r="D206" s="1" t="s">
        <v>915</v>
      </c>
      <c r="E206" s="1" t="s">
        <v>1972</v>
      </c>
      <c r="F206" s="1">
        <v>952</v>
      </c>
      <c r="G206" s="1" t="s">
        <v>1973</v>
      </c>
    </row>
    <row r="207" spans="1:7" x14ac:dyDescent="0.25">
      <c r="A207" s="1" t="s">
        <v>557</v>
      </c>
      <c r="B207" s="1" t="s">
        <v>558</v>
      </c>
      <c r="C207" s="1" t="s">
        <v>559</v>
      </c>
      <c r="D207" s="1" t="s">
        <v>916</v>
      </c>
      <c r="E207" s="1" t="s">
        <v>1974</v>
      </c>
      <c r="F207" s="1">
        <v>941</v>
      </c>
      <c r="G207" s="1" t="s">
        <v>1975</v>
      </c>
    </row>
    <row r="208" spans="1:7" x14ac:dyDescent="0.25">
      <c r="A208" s="1" t="s">
        <v>560</v>
      </c>
      <c r="B208" s="1" t="s">
        <v>561</v>
      </c>
      <c r="C208" s="1" t="s">
        <v>562</v>
      </c>
      <c r="D208" s="1" t="s">
        <v>917</v>
      </c>
      <c r="E208" s="1" t="s">
        <v>1976</v>
      </c>
      <c r="F208" s="1">
        <v>690</v>
      </c>
      <c r="G208" s="1" t="s">
        <v>2075</v>
      </c>
    </row>
    <row r="209" spans="1:7" x14ac:dyDescent="0.25">
      <c r="A209" s="1" t="s">
        <v>563</v>
      </c>
      <c r="B209" s="1" t="s">
        <v>564</v>
      </c>
      <c r="C209" s="1" t="s">
        <v>565</v>
      </c>
      <c r="D209" s="1" t="s">
        <v>918</v>
      </c>
      <c r="E209" s="1" t="s">
        <v>1977</v>
      </c>
      <c r="F209" s="1">
        <v>694</v>
      </c>
      <c r="G209" s="1" t="s">
        <v>1978</v>
      </c>
    </row>
    <row r="210" spans="1:7" x14ac:dyDescent="0.25">
      <c r="A210" s="1" t="s">
        <v>566</v>
      </c>
      <c r="B210" s="1" t="s">
        <v>567</v>
      </c>
      <c r="C210" s="1" t="s">
        <v>568</v>
      </c>
      <c r="D210" s="1" t="s">
        <v>919</v>
      </c>
      <c r="E210" s="1" t="s">
        <v>1979</v>
      </c>
      <c r="F210" s="1">
        <v>702</v>
      </c>
      <c r="G210" s="1" t="s">
        <v>1980</v>
      </c>
    </row>
    <row r="211" spans="1:7" x14ac:dyDescent="0.25">
      <c r="A211" s="1" t="s">
        <v>569</v>
      </c>
      <c r="B211" s="1" t="s">
        <v>570</v>
      </c>
      <c r="C211" s="1" t="s">
        <v>571</v>
      </c>
      <c r="D211" s="1" t="s">
        <v>920</v>
      </c>
      <c r="E211" s="1" t="s">
        <v>1981</v>
      </c>
      <c r="F211" s="1">
        <v>978</v>
      </c>
      <c r="G211" s="1" t="s">
        <v>1982</v>
      </c>
    </row>
    <row r="212" spans="1:7" x14ac:dyDescent="0.25">
      <c r="A212" s="1" t="s">
        <v>572</v>
      </c>
      <c r="B212" s="1" t="s">
        <v>573</v>
      </c>
      <c r="C212" s="1" t="s">
        <v>574</v>
      </c>
      <c r="D212" s="1" t="s">
        <v>921</v>
      </c>
      <c r="E212" s="1" t="s">
        <v>1983</v>
      </c>
      <c r="F212" s="1">
        <v>978</v>
      </c>
      <c r="G212" s="1" t="s">
        <v>1984</v>
      </c>
    </row>
    <row r="213" spans="1:7" x14ac:dyDescent="0.25">
      <c r="A213" s="1" t="s">
        <v>578</v>
      </c>
      <c r="B213" s="1" t="s">
        <v>579</v>
      </c>
      <c r="C213" s="1" t="s">
        <v>580</v>
      </c>
      <c r="D213" s="1" t="s">
        <v>923</v>
      </c>
      <c r="E213" s="1" t="s">
        <v>1987</v>
      </c>
      <c r="F213" s="1">
        <v>706</v>
      </c>
      <c r="G213" s="1" t="s">
        <v>1988</v>
      </c>
    </row>
    <row r="214" spans="1:7" x14ac:dyDescent="0.25">
      <c r="A214" s="1" t="s">
        <v>596</v>
      </c>
      <c r="B214" s="1" t="s">
        <v>597</v>
      </c>
      <c r="C214" s="1" t="s">
        <v>598</v>
      </c>
      <c r="D214" s="1" t="s">
        <v>929</v>
      </c>
      <c r="E214" s="1" t="s">
        <v>1997</v>
      </c>
      <c r="F214" s="1">
        <v>938</v>
      </c>
      <c r="G214" s="1" t="s">
        <v>1998</v>
      </c>
    </row>
    <row r="215" spans="1:7" x14ac:dyDescent="0.25">
      <c r="A215" s="1" t="s">
        <v>587</v>
      </c>
      <c r="B215" s="1" t="s">
        <v>588</v>
      </c>
      <c r="C215" s="1" t="s">
        <v>589</v>
      </c>
      <c r="D215" s="1" t="s">
        <v>926</v>
      </c>
      <c r="E215" s="1" t="s">
        <v>1991</v>
      </c>
      <c r="F215" s="1">
        <v>728</v>
      </c>
      <c r="G215" s="1" t="s">
        <v>1992</v>
      </c>
    </row>
    <row r="216" spans="1:7" x14ac:dyDescent="0.25">
      <c r="A216" s="1" t="s">
        <v>593</v>
      </c>
      <c r="B216" s="1" t="s">
        <v>594</v>
      </c>
      <c r="C216" s="1" t="s">
        <v>595</v>
      </c>
      <c r="D216" s="1" t="s">
        <v>928</v>
      </c>
      <c r="E216" s="1" t="s">
        <v>1995</v>
      </c>
      <c r="F216" s="1">
        <v>144</v>
      </c>
      <c r="G216" s="1" t="s">
        <v>1996</v>
      </c>
    </row>
    <row r="217" spans="1:7" x14ac:dyDescent="0.25">
      <c r="A217" s="1" t="s">
        <v>607</v>
      </c>
      <c r="B217" s="1" t="s">
        <v>608</v>
      </c>
      <c r="C217" s="1" t="s">
        <v>609</v>
      </c>
      <c r="D217" s="1" t="s">
        <v>933</v>
      </c>
      <c r="E217" s="1" t="s">
        <v>2001</v>
      </c>
      <c r="F217" s="1">
        <v>752</v>
      </c>
      <c r="G217" s="1" t="s">
        <v>2002</v>
      </c>
    </row>
    <row r="218" spans="1:7" x14ac:dyDescent="0.25">
      <c r="A218" s="1" t="s">
        <v>610</v>
      </c>
      <c r="B218" s="1" t="s">
        <v>611</v>
      </c>
      <c r="C218" s="1" t="s">
        <v>612</v>
      </c>
      <c r="D218" s="1" t="s">
        <v>934</v>
      </c>
      <c r="E218" s="1" t="s">
        <v>2003</v>
      </c>
      <c r="F218" s="1">
        <v>756</v>
      </c>
      <c r="G218" s="1" t="s">
        <v>2004</v>
      </c>
    </row>
    <row r="219" spans="1:7" x14ac:dyDescent="0.25">
      <c r="A219" s="1" t="s">
        <v>599</v>
      </c>
      <c r="B219" s="1" t="s">
        <v>600</v>
      </c>
      <c r="C219" s="1" t="s">
        <v>601</v>
      </c>
      <c r="D219" s="1" t="s">
        <v>930</v>
      </c>
      <c r="E219" s="1" t="s">
        <v>1999</v>
      </c>
      <c r="F219" s="1">
        <v>968</v>
      </c>
      <c r="G219" s="1" t="s">
        <v>2000</v>
      </c>
    </row>
    <row r="220" spans="1:7" x14ac:dyDescent="0.25">
      <c r="A220" s="1" t="s">
        <v>717</v>
      </c>
      <c r="B220" s="1" t="s">
        <v>613</v>
      </c>
      <c r="C220" s="1" t="s">
        <v>614</v>
      </c>
      <c r="D220" s="1" t="s">
        <v>935</v>
      </c>
      <c r="E220" s="1" t="s">
        <v>2005</v>
      </c>
      <c r="F220" s="1">
        <v>760</v>
      </c>
      <c r="G220" s="1" t="s">
        <v>2006</v>
      </c>
    </row>
    <row r="221" spans="1:7" x14ac:dyDescent="0.25">
      <c r="A221" s="1" t="s">
        <v>617</v>
      </c>
      <c r="B221" s="1" t="s">
        <v>618</v>
      </c>
      <c r="C221" s="1" t="s">
        <v>619</v>
      </c>
      <c r="D221" s="1" t="s">
        <v>937</v>
      </c>
      <c r="E221" s="1" t="s">
        <v>2009</v>
      </c>
      <c r="F221" s="1">
        <v>972</v>
      </c>
      <c r="G221" s="1" t="s">
        <v>2010</v>
      </c>
    </row>
    <row r="222" spans="1:7" x14ac:dyDescent="0.25">
      <c r="A222" s="1" t="s">
        <v>702</v>
      </c>
      <c r="B222" s="1" t="s">
        <v>615</v>
      </c>
      <c r="C222" s="1" t="s">
        <v>616</v>
      </c>
      <c r="D222" s="1" t="s">
        <v>936</v>
      </c>
      <c r="E222" s="1" t="s">
        <v>2007</v>
      </c>
      <c r="F222" s="1">
        <v>901</v>
      </c>
      <c r="G222" s="1" t="s">
        <v>2008</v>
      </c>
    </row>
    <row r="223" spans="1:7" x14ac:dyDescent="0.25">
      <c r="A223" s="1" t="s">
        <v>701</v>
      </c>
      <c r="B223" s="1" t="s">
        <v>620</v>
      </c>
      <c r="C223" s="1" t="s">
        <v>621</v>
      </c>
      <c r="D223" s="1" t="s">
        <v>938</v>
      </c>
      <c r="E223" s="1" t="s">
        <v>2011</v>
      </c>
      <c r="F223" s="1">
        <v>834</v>
      </c>
      <c r="G223" s="1" t="s">
        <v>2012</v>
      </c>
    </row>
    <row r="224" spans="1:7" x14ac:dyDescent="0.25">
      <c r="A224" s="6" t="s">
        <v>121</v>
      </c>
      <c r="B224" s="6" t="s">
        <v>122</v>
      </c>
      <c r="C224" s="6" t="s">
        <v>123</v>
      </c>
      <c r="D224" s="6" t="s">
        <v>764</v>
      </c>
      <c r="E224" s="6" t="s">
        <v>1670</v>
      </c>
      <c r="F224" s="6">
        <v>950</v>
      </c>
      <c r="G224" s="6" t="s">
        <v>1671</v>
      </c>
    </row>
    <row r="225" spans="1:7" ht="28.5" x14ac:dyDescent="0.25">
      <c r="A225" s="6" t="s">
        <v>89</v>
      </c>
      <c r="B225" s="6" t="s">
        <v>90</v>
      </c>
      <c r="C225" s="6" t="s">
        <v>91</v>
      </c>
      <c r="D225" s="6" t="s">
        <v>753</v>
      </c>
      <c r="E225" s="6" t="s">
        <v>1646</v>
      </c>
      <c r="F225" s="6">
        <v>840</v>
      </c>
      <c r="G225" s="6" t="s">
        <v>1647</v>
      </c>
    </row>
    <row r="226" spans="1:7" x14ac:dyDescent="0.25">
      <c r="A226" s="1" t="s">
        <v>480</v>
      </c>
      <c r="B226" s="1" t="s">
        <v>481</v>
      </c>
      <c r="C226" s="1" t="s">
        <v>482</v>
      </c>
      <c r="D226" s="1" t="s">
        <v>889</v>
      </c>
    </row>
    <row r="227" spans="1:7" x14ac:dyDescent="0.25">
      <c r="A227" s="1" t="s">
        <v>219</v>
      </c>
      <c r="B227" s="1" t="s">
        <v>220</v>
      </c>
      <c r="C227" s="1" t="s">
        <v>221</v>
      </c>
      <c r="D227" s="1" t="s">
        <v>799</v>
      </c>
      <c r="E227" s="1" t="s">
        <v>1735</v>
      </c>
      <c r="F227" s="1">
        <v>978</v>
      </c>
      <c r="G227" s="1" t="s">
        <v>1736</v>
      </c>
    </row>
    <row r="228" spans="1:7" x14ac:dyDescent="0.25">
      <c r="A228" s="1" t="s">
        <v>622</v>
      </c>
      <c r="B228" s="1" t="s">
        <v>623</v>
      </c>
      <c r="C228" s="1" t="s">
        <v>624</v>
      </c>
      <c r="D228" s="1" t="s">
        <v>939</v>
      </c>
      <c r="E228" s="1" t="s">
        <v>2013</v>
      </c>
      <c r="F228" s="1">
        <v>764</v>
      </c>
      <c r="G228" s="1" t="s">
        <v>2014</v>
      </c>
    </row>
    <row r="229" spans="1:7" x14ac:dyDescent="0.25">
      <c r="A229" s="1" t="s">
        <v>625</v>
      </c>
      <c r="B229" s="1" t="s">
        <v>626</v>
      </c>
      <c r="C229" s="1" t="s">
        <v>627</v>
      </c>
      <c r="D229" s="1" t="s">
        <v>940</v>
      </c>
      <c r="E229" s="1" t="s">
        <v>2015</v>
      </c>
      <c r="F229" s="1">
        <v>840</v>
      </c>
      <c r="G229" s="1" t="s">
        <v>2016</v>
      </c>
    </row>
    <row r="230" spans="1:7" x14ac:dyDescent="0.25">
      <c r="A230" s="1" t="s">
        <v>628</v>
      </c>
      <c r="B230" s="1" t="s">
        <v>629</v>
      </c>
      <c r="C230" s="1" t="s">
        <v>630</v>
      </c>
      <c r="D230" s="1" t="s">
        <v>941</v>
      </c>
      <c r="E230" s="1" t="s">
        <v>2017</v>
      </c>
      <c r="F230" s="1">
        <v>952</v>
      </c>
      <c r="G230" s="1" t="s">
        <v>2018</v>
      </c>
    </row>
    <row r="231" spans="1:7" x14ac:dyDescent="0.25">
      <c r="A231" s="1" t="s">
        <v>631</v>
      </c>
      <c r="B231" s="1" t="s">
        <v>632</v>
      </c>
      <c r="C231" s="1" t="s">
        <v>633</v>
      </c>
      <c r="D231" s="1" t="s">
        <v>942</v>
      </c>
    </row>
    <row r="232" spans="1:7" x14ac:dyDescent="0.25">
      <c r="A232" s="1" t="s">
        <v>634</v>
      </c>
      <c r="B232" s="1" t="s">
        <v>635</v>
      </c>
      <c r="C232" s="1" t="s">
        <v>636</v>
      </c>
      <c r="D232" s="1" t="s">
        <v>943</v>
      </c>
      <c r="E232" s="1" t="s">
        <v>2019</v>
      </c>
      <c r="F232" s="1">
        <v>776</v>
      </c>
      <c r="G232" s="1" t="s">
        <v>2020</v>
      </c>
    </row>
    <row r="233" spans="1:7" x14ac:dyDescent="0.25">
      <c r="A233" s="1" t="s">
        <v>2076</v>
      </c>
      <c r="B233" s="1" t="s">
        <v>637</v>
      </c>
      <c r="C233" s="1" t="s">
        <v>638</v>
      </c>
      <c r="D233" s="1" t="s">
        <v>944</v>
      </c>
      <c r="E233" s="1" t="s">
        <v>2021</v>
      </c>
      <c r="F233" s="1">
        <v>780</v>
      </c>
      <c r="G233" s="1" t="s">
        <v>2022</v>
      </c>
    </row>
    <row r="234" spans="1:7" x14ac:dyDescent="0.25">
      <c r="A234" s="1" t="s">
        <v>639</v>
      </c>
      <c r="B234" s="1" t="s">
        <v>640</v>
      </c>
      <c r="C234" s="1" t="s">
        <v>641</v>
      </c>
      <c r="D234" s="1" t="s">
        <v>945</v>
      </c>
      <c r="E234" s="1" t="s">
        <v>2023</v>
      </c>
      <c r="F234" s="1">
        <v>788</v>
      </c>
      <c r="G234" s="1" t="s">
        <v>2024</v>
      </c>
    </row>
    <row r="235" spans="1:7" x14ac:dyDescent="0.25">
      <c r="A235" s="1" t="s">
        <v>645</v>
      </c>
      <c r="B235" s="1" t="s">
        <v>646</v>
      </c>
      <c r="C235" s="1" t="s">
        <v>647</v>
      </c>
      <c r="D235" s="1" t="s">
        <v>947</v>
      </c>
      <c r="E235" s="1" t="s">
        <v>2027</v>
      </c>
      <c r="F235" s="1">
        <v>934</v>
      </c>
      <c r="G235" s="1" t="s">
        <v>2028</v>
      </c>
    </row>
    <row r="236" spans="1:7" x14ac:dyDescent="0.25">
      <c r="A236" s="1" t="s">
        <v>642</v>
      </c>
      <c r="B236" s="1" t="s">
        <v>643</v>
      </c>
      <c r="C236" s="1" t="s">
        <v>644</v>
      </c>
      <c r="D236" s="1" t="s">
        <v>946</v>
      </c>
      <c r="E236" s="1" t="s">
        <v>2025</v>
      </c>
      <c r="F236" s="1">
        <v>949</v>
      </c>
      <c r="G236" s="1" t="s">
        <v>2026</v>
      </c>
    </row>
    <row r="237" spans="1:7" x14ac:dyDescent="0.25">
      <c r="A237" s="1" t="s">
        <v>651</v>
      </c>
      <c r="B237" s="1" t="s">
        <v>652</v>
      </c>
      <c r="C237" s="1" t="s">
        <v>653</v>
      </c>
      <c r="D237" s="1" t="s">
        <v>949</v>
      </c>
      <c r="E237" s="1" t="s">
        <v>2031</v>
      </c>
      <c r="F237" s="1">
        <v>0</v>
      </c>
      <c r="G237" s="1" t="s">
        <v>2032</v>
      </c>
    </row>
    <row r="238" spans="1:7" x14ac:dyDescent="0.25">
      <c r="A238" s="1" t="s">
        <v>657</v>
      </c>
      <c r="B238" s="1" t="s">
        <v>658</v>
      </c>
      <c r="C238" s="1" t="s">
        <v>659</v>
      </c>
      <c r="D238" s="1" t="s">
        <v>951</v>
      </c>
      <c r="E238" s="1" t="s">
        <v>2035</v>
      </c>
      <c r="F238" s="1">
        <v>980</v>
      </c>
      <c r="G238" s="1" t="s">
        <v>2036</v>
      </c>
    </row>
    <row r="239" spans="1:7" x14ac:dyDescent="0.25">
      <c r="A239" s="1" t="s">
        <v>669</v>
      </c>
      <c r="B239" s="1" t="s">
        <v>670</v>
      </c>
      <c r="C239" s="1" t="s">
        <v>671</v>
      </c>
      <c r="D239" s="1" t="s">
        <v>955</v>
      </c>
      <c r="E239" s="1" t="s">
        <v>2041</v>
      </c>
      <c r="F239" s="1">
        <v>858</v>
      </c>
      <c r="G239" s="1" t="s">
        <v>2042</v>
      </c>
    </row>
    <row r="240" spans="1:7" x14ac:dyDescent="0.25">
      <c r="A240" s="1" t="s">
        <v>675</v>
      </c>
      <c r="B240" s="1" t="s">
        <v>676</v>
      </c>
      <c r="C240" s="1" t="s">
        <v>677</v>
      </c>
      <c r="D240" s="1" t="s">
        <v>957</v>
      </c>
      <c r="E240" s="1" t="s">
        <v>2045</v>
      </c>
      <c r="F240" s="1">
        <v>548</v>
      </c>
      <c r="G240" s="1" t="s">
        <v>2046</v>
      </c>
    </row>
    <row r="241" spans="1:7" x14ac:dyDescent="0.25">
      <c r="A241" s="1" t="s">
        <v>711</v>
      </c>
      <c r="B241" s="1" t="s">
        <v>275</v>
      </c>
      <c r="C241" s="1" t="s">
        <v>2047</v>
      </c>
      <c r="D241" s="1" t="s">
        <v>818</v>
      </c>
      <c r="E241" s="1" t="s">
        <v>2048</v>
      </c>
      <c r="F241" s="1">
        <v>978</v>
      </c>
      <c r="G241" s="1" t="s">
        <v>2049</v>
      </c>
    </row>
    <row r="242" spans="1:7" x14ac:dyDescent="0.25">
      <c r="A242" s="1" t="s">
        <v>718</v>
      </c>
      <c r="B242" s="1" t="s">
        <v>678</v>
      </c>
      <c r="C242" s="1" t="s">
        <v>679</v>
      </c>
      <c r="D242" s="1" t="s">
        <v>958</v>
      </c>
      <c r="E242" s="1" t="s">
        <v>2050</v>
      </c>
      <c r="F242" s="1">
        <v>937</v>
      </c>
      <c r="G242" s="1" t="s">
        <v>2080</v>
      </c>
    </row>
    <row r="243" spans="1:7" x14ac:dyDescent="0.25">
      <c r="A243" s="1" t="s">
        <v>680</v>
      </c>
      <c r="B243" s="1" t="s">
        <v>681</v>
      </c>
      <c r="C243" s="1" t="s">
        <v>682</v>
      </c>
      <c r="D243" s="1" t="s">
        <v>959</v>
      </c>
      <c r="E243" s="1" t="s">
        <v>2051</v>
      </c>
      <c r="F243" s="1">
        <v>704</v>
      </c>
      <c r="G243" s="1" t="s">
        <v>2052</v>
      </c>
    </row>
    <row r="244" spans="1:7" x14ac:dyDescent="0.25">
      <c r="A244" s="1" t="s">
        <v>692</v>
      </c>
      <c r="B244" s="1" t="s">
        <v>693</v>
      </c>
      <c r="C244" s="1" t="s">
        <v>694</v>
      </c>
      <c r="D244" s="1" t="s">
        <v>963</v>
      </c>
      <c r="E244" s="1" t="s">
        <v>2055</v>
      </c>
      <c r="F244" s="1">
        <v>886</v>
      </c>
      <c r="G244" s="1" t="s">
        <v>2056</v>
      </c>
    </row>
    <row r="245" spans="1:7" x14ac:dyDescent="0.25">
      <c r="A245" s="1" t="s">
        <v>695</v>
      </c>
      <c r="B245" s="1" t="s">
        <v>696</v>
      </c>
      <c r="C245" s="1" t="s">
        <v>697</v>
      </c>
      <c r="D245" s="1" t="s">
        <v>964</v>
      </c>
      <c r="E245" s="1" t="s">
        <v>2057</v>
      </c>
      <c r="F245" s="1">
        <v>967</v>
      </c>
      <c r="G245" s="1" t="s">
        <v>2058</v>
      </c>
    </row>
    <row r="246" spans="1:7" x14ac:dyDescent="0.25">
      <c r="A246" s="1" t="s">
        <v>698</v>
      </c>
      <c r="B246" s="1" t="s">
        <v>699</v>
      </c>
      <c r="C246" s="1" t="s">
        <v>700</v>
      </c>
      <c r="D246" s="1" t="s">
        <v>965</v>
      </c>
      <c r="E246" s="1" t="s">
        <v>2059</v>
      </c>
      <c r="F246" s="1">
        <v>840</v>
      </c>
      <c r="G246" s="1" t="s">
        <v>2060</v>
      </c>
    </row>
  </sheetData>
  <sheetProtection algorithmName="SHA-512" hashValue="zoQ512WdFpDc/dHg9PJlNwkbX+Vf1RZpAkVVmLsEeWmct8oM5he5gSIAUNNuNx5oTa1uTWpzGAjJKLuu1MLSMw==" saltValue="erYomEKjEpjEt0chKr03nQ==" spinCount="100000" sheet="1" objects="1" scenarios="1"/>
  <sortState xmlns:xlrd2="http://schemas.microsoft.com/office/spreadsheetml/2017/richdata2" ref="H10:J156">
    <sortCondition ref="H10:H156"/>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1" ma:contentTypeDescription="Create a new document." ma:contentTypeScope="" ma:versionID="8cda5e43355a178765403bf25fc62d8e">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0732ab638ef70049696dc25a7a2200f6"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Props1.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2.xml><?xml version="1.0" encoding="utf-8"?>
<ds:datastoreItem xmlns:ds="http://schemas.openxmlformats.org/officeDocument/2006/customXml" ds:itemID="{0B5AF3EE-C7A5-4786-ADB9-446F04281C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B73A9A-A04F-41FF-96F9-A7BAA5B16ED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7BDA85FB-57D5-4A9F-A904-DAE49170983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15</vt:i4>
      </vt:variant>
    </vt:vector>
  </HeadingPairs>
  <TitlesOfParts>
    <vt:vector size="22" baseType="lpstr">
      <vt:lpstr>Introduction</vt:lpstr>
      <vt:lpstr>Partie 1 - Présentation</vt:lpstr>
      <vt:lpstr>Partie 2 - Liste de pointage</vt:lpstr>
      <vt:lpstr>Partie 3 - Entités déclarantes</vt:lpstr>
      <vt:lpstr>Partie 4 - Recettes de l’État</vt:lpstr>
      <vt:lpstr>Partie 5 - Données d’entreprise</vt:lpstr>
      <vt:lpstr>Listes</vt:lpstr>
      <vt:lpstr>Agency_type</vt:lpstr>
      <vt:lpstr>Commodities_list</vt:lpstr>
      <vt:lpstr>Commodity_names</vt:lpstr>
      <vt:lpstr>Companies_list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EITI International Secretariat</dc:creator>
  <cp:lastModifiedBy>ghazi khiari</cp:lastModifiedBy>
  <cp:lastPrinted>2019-01-03T11:51:23Z</cp:lastPrinted>
  <dcterms:created xsi:type="dcterms:W3CDTF">2018-04-20T09:16:43Z</dcterms:created>
  <dcterms:modified xsi:type="dcterms:W3CDTF">2021-09-02T17:02:44Z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ies>
</file>