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Lenovo\Documents\Documents\01-Missions\09-EITI TOGO\06-2014 EITI Reconciliation\Reporting\Final\"/>
    </mc:Choice>
  </mc:AlternateContent>
  <bookViews>
    <workbookView xWindow="0" yWindow="0" windowWidth="19095" windowHeight="8970" tabRatio="634" activeTab="2"/>
  </bookViews>
  <sheets>
    <sheet name="Introduction" sheetId="1" r:id="rId1"/>
    <sheet name="1. About" sheetId="2" r:id="rId2"/>
    <sheet name="2. Contextual" sheetId="3" r:id="rId3"/>
    <sheet name="3. Revenues" sheetId="4" state="hidden" r:id="rId4"/>
    <sheet name="3. Revenues " sheetId="6" r:id="rId5"/>
    <sheet name="Pairments unilat" sheetId="7" state="hidden" r:id="rId6"/>
  </sheets>
  <externalReferences>
    <externalReference r:id="rId7"/>
  </externalReferences>
  <definedNames>
    <definedName name="_xlnm._FilterDatabase" localSheetId="4" hidden="1">'3. Revenues '!$B$9:$AR$111</definedName>
    <definedName name="_xlnm._FilterDatabase" localSheetId="5" hidden="1">'Pairments unilat'!$D$3:$F$41</definedName>
  </definedNames>
  <calcPr calcId="152511"/>
  <customWorkbookViews>
    <customWorkbookView name="Marinette omerville - Personal View" guid="{219EA9BF-B677-D74C-A618-845A184D319B}" autoUpdate="1" mergeInterval="5" personalView="1" xWindow="609" yWindow="86" windowWidth="1089" windowHeight="897" tabRatio="500" activeSheetId="1"/>
  </customWorkbookViews>
  <pivotCaches>
    <pivotCache cacheId="0" r:id="rId8"/>
  </pivotCaches>
  <extLst>
    <ext xmlns:mx="http://schemas.microsoft.com/office/mac/excel/2008/main" uri="{7523E5D3-25F3-A5E0-1632-64F254C22452}">
      <mx:ArchID Flags="2"/>
    </ext>
  </extLst>
</workbook>
</file>

<file path=xl/calcChain.xml><?xml version="1.0" encoding="utf-8"?>
<calcChain xmlns="http://schemas.openxmlformats.org/spreadsheetml/2006/main">
  <c r="D6" i="3" l="1"/>
  <c r="D5" i="3"/>
  <c r="O36" i="7"/>
  <c r="N35" i="7"/>
  <c r="O35" i="7" s="1"/>
  <c r="N34" i="7"/>
  <c r="O34" i="7" s="1"/>
  <c r="N33" i="7"/>
  <c r="O33" i="7" s="1"/>
  <c r="I74" i="4" l="1"/>
  <c r="J74" i="4" s="1"/>
  <c r="I73" i="4"/>
  <c r="J73" i="4" s="1"/>
  <c r="I72" i="4"/>
  <c r="J72" i="4" s="1"/>
  <c r="I71" i="4"/>
  <c r="J71" i="4" s="1"/>
  <c r="I70" i="4"/>
  <c r="J70" i="4" s="1"/>
  <c r="I69" i="4"/>
  <c r="J69" i="4" s="1"/>
  <c r="I68" i="4"/>
  <c r="J68" i="4" s="1"/>
  <c r="I67" i="4"/>
  <c r="J67" i="4" s="1"/>
  <c r="I58" i="4"/>
  <c r="J58" i="4" s="1"/>
  <c r="I57" i="4"/>
  <c r="J57" i="4" s="1"/>
  <c r="I56" i="4"/>
  <c r="J56" i="4" s="1"/>
  <c r="I53" i="4"/>
  <c r="J53" i="4" s="1"/>
  <c r="I52" i="4"/>
  <c r="J52" i="4" s="1"/>
  <c r="I51" i="4"/>
  <c r="J51" i="4" s="1"/>
  <c r="I50" i="4"/>
  <c r="J50" i="4" s="1"/>
  <c r="I48" i="4"/>
  <c r="J48" i="4" s="1"/>
  <c r="I47" i="4"/>
  <c r="J47" i="4" s="1"/>
  <c r="I46" i="4"/>
  <c r="J46" i="4" s="1"/>
  <c r="I45" i="4"/>
  <c r="J45" i="4" s="1"/>
  <c r="I44" i="4"/>
  <c r="J44" i="4" s="1"/>
  <c r="I40" i="4"/>
  <c r="J40" i="4" s="1"/>
  <c r="I39" i="4"/>
  <c r="J39" i="4" s="1"/>
  <c r="I38" i="4"/>
  <c r="J38" i="4" s="1"/>
  <c r="I35" i="4"/>
  <c r="J35" i="4" s="1"/>
  <c r="I34" i="4"/>
  <c r="J34" i="4" s="1"/>
  <c r="I31" i="4"/>
  <c r="J31" i="4" s="1"/>
  <c r="I23" i="4"/>
  <c r="J23" i="4" s="1"/>
  <c r="I17" i="4"/>
  <c r="I16" i="4"/>
  <c r="I14" i="4"/>
  <c r="I61" i="4"/>
  <c r="J61" i="4" s="1"/>
  <c r="I60" i="4"/>
  <c r="J60" i="4" s="1"/>
  <c r="I62" i="4"/>
  <c r="J62" i="4" s="1"/>
  <c r="I85" i="6"/>
  <c r="I84" i="6"/>
  <c r="I83" i="6"/>
  <c r="I81" i="6"/>
  <c r="I79" i="6"/>
  <c r="I78" i="6"/>
  <c r="I77" i="6"/>
  <c r="I76" i="6"/>
  <c r="I75" i="6"/>
  <c r="I74" i="6"/>
  <c r="I73" i="6"/>
  <c r="I68" i="6"/>
  <c r="I67" i="6"/>
  <c r="I66" i="6"/>
  <c r="I65" i="6"/>
  <c r="I63" i="6"/>
  <c r="I62" i="6"/>
  <c r="I61" i="6"/>
  <c r="I60" i="6"/>
  <c r="I58" i="6"/>
  <c r="I57" i="6"/>
  <c r="I52" i="6"/>
  <c r="I50" i="6"/>
  <c r="I48" i="6"/>
  <c r="I46" i="6"/>
  <c r="I45" i="6"/>
  <c r="I37" i="6"/>
  <c r="I36" i="6"/>
  <c r="I35" i="6"/>
  <c r="I30" i="6"/>
  <c r="I11" i="6"/>
  <c r="I10" i="6"/>
  <c r="I39" i="6" l="1"/>
  <c r="I14" i="6"/>
  <c r="I34" i="6"/>
  <c r="I69" i="6"/>
  <c r="I13" i="6"/>
  <c r="I15" i="6"/>
  <c r="I16" i="6"/>
  <c r="I17" i="6"/>
  <c r="I22" i="6"/>
  <c r="I23" i="6"/>
  <c r="I24" i="6"/>
  <c r="I25" i="6"/>
  <c r="I26" i="6"/>
  <c r="I27" i="6"/>
  <c r="I28" i="6"/>
  <c r="I29" i="6"/>
  <c r="I31" i="6"/>
  <c r="I32" i="6"/>
  <c r="I33" i="6"/>
  <c r="I47" i="6"/>
  <c r="I70" i="6"/>
  <c r="I71" i="6"/>
  <c r="I72" i="6"/>
  <c r="I82" i="6"/>
  <c r="I40" i="6"/>
  <c r="I38" i="6"/>
  <c r="I42" i="6"/>
  <c r="I43" i="6"/>
  <c r="I44" i="6"/>
  <c r="I64" i="6"/>
  <c r="I59" i="6"/>
  <c r="I80" i="6"/>
  <c r="I51" i="6"/>
  <c r="J9" i="6"/>
  <c r="K9" i="6"/>
  <c r="L9" i="6"/>
  <c r="R9" i="6"/>
  <c r="N9" i="6"/>
  <c r="O9" i="6" l="1"/>
  <c r="P9" i="6"/>
  <c r="V9" i="6"/>
  <c r="S9" i="6" l="1"/>
  <c r="W9" i="6"/>
  <c r="Z9" i="6"/>
  <c r="T9" i="6"/>
  <c r="X9" i="6" l="1"/>
  <c r="AC9" i="6"/>
  <c r="AG9" i="6" l="1"/>
  <c r="AD9" i="6"/>
  <c r="AA9" i="6"/>
  <c r="AE9" i="6" l="1"/>
  <c r="AK9" i="6"/>
  <c r="AH9" i="6"/>
  <c r="AO9" i="6" l="1"/>
  <c r="AL9" i="6"/>
  <c r="AP9" i="6"/>
  <c r="AI9" i="6"/>
  <c r="AQ9" i="6" l="1"/>
  <c r="AM9" i="6"/>
  <c r="Q9" i="4" l="1"/>
  <c r="P9" i="4"/>
  <c r="O9" i="4"/>
  <c r="M9" i="4"/>
  <c r="L9" i="4"/>
  <c r="N9" i="4"/>
  <c r="H76" i="4"/>
  <c r="I76" i="4" s="1"/>
  <c r="J76" i="4" s="1"/>
  <c r="H12" i="4"/>
  <c r="I12" i="4" s="1"/>
  <c r="J12" i="4" s="1"/>
  <c r="H13" i="4"/>
  <c r="I13" i="4" s="1"/>
  <c r="J13" i="4" s="1"/>
  <c r="H14" i="4"/>
  <c r="H15" i="4"/>
  <c r="I15" i="4" s="1"/>
  <c r="J15" i="4" s="1"/>
  <c r="H16" i="4"/>
  <c r="H17" i="4"/>
  <c r="H18" i="4"/>
  <c r="I18" i="4" s="1"/>
  <c r="J18" i="4" s="1"/>
  <c r="H19" i="4"/>
  <c r="I19" i="4" s="1"/>
  <c r="J19" i="4" s="1"/>
  <c r="H20" i="4"/>
  <c r="I20" i="4" s="1"/>
  <c r="J20" i="4" s="1"/>
  <c r="H21" i="4"/>
  <c r="I21" i="4" s="1"/>
  <c r="J21" i="4" s="1"/>
  <c r="H22" i="4"/>
  <c r="I22" i="4" s="1"/>
  <c r="J22" i="4" s="1"/>
  <c r="H24" i="4"/>
  <c r="I24" i="4" s="1"/>
  <c r="J24" i="4" s="1"/>
  <c r="H25" i="4"/>
  <c r="I25" i="4" s="1"/>
  <c r="J25" i="4" s="1"/>
  <c r="H26" i="4"/>
  <c r="I26" i="4" s="1"/>
  <c r="J26" i="4" s="1"/>
  <c r="H27" i="4"/>
  <c r="I27" i="4" s="1"/>
  <c r="J27" i="4" s="1"/>
  <c r="H28" i="4"/>
  <c r="I28" i="4" s="1"/>
  <c r="J28" i="4" s="1"/>
  <c r="H29" i="4"/>
  <c r="I29" i="4" s="1"/>
  <c r="J29" i="4" s="1"/>
  <c r="H30" i="4"/>
  <c r="I30" i="4" s="1"/>
  <c r="J30" i="4" s="1"/>
  <c r="H32" i="4"/>
  <c r="I32" i="4" s="1"/>
  <c r="J32" i="4" s="1"/>
  <c r="H33" i="4"/>
  <c r="I33" i="4" s="1"/>
  <c r="J33" i="4" s="1"/>
  <c r="H36" i="4"/>
  <c r="I36" i="4" s="1"/>
  <c r="J36" i="4" s="1"/>
  <c r="H37" i="4"/>
  <c r="I37" i="4" s="1"/>
  <c r="J37" i="4" s="1"/>
  <c r="H41" i="4"/>
  <c r="I41" i="4" s="1"/>
  <c r="J41" i="4" s="1"/>
  <c r="H42" i="4"/>
  <c r="I42" i="4" s="1"/>
  <c r="J42" i="4" s="1"/>
  <c r="H49" i="4"/>
  <c r="I49" i="4" s="1"/>
  <c r="J49" i="4" s="1"/>
  <c r="H54" i="4"/>
  <c r="I54" i="4" s="1"/>
  <c r="J54" i="4" s="1"/>
  <c r="H55" i="4"/>
  <c r="I55" i="4" s="1"/>
  <c r="J55" i="4" s="1"/>
  <c r="H59" i="4"/>
  <c r="I59" i="4" s="1"/>
  <c r="J59" i="4" s="1"/>
  <c r="H63" i="4"/>
  <c r="I63" i="4" s="1"/>
  <c r="J63" i="4" s="1"/>
  <c r="H64" i="4"/>
  <c r="I64" i="4" s="1"/>
  <c r="J64" i="4" s="1"/>
  <c r="H65" i="4"/>
  <c r="I65" i="4" s="1"/>
  <c r="J65" i="4" s="1"/>
  <c r="H66" i="4"/>
  <c r="I66" i="4" s="1"/>
  <c r="J66" i="4" s="1"/>
  <c r="H75" i="4"/>
  <c r="I75" i="4" s="1"/>
  <c r="J75" i="4" s="1"/>
  <c r="K88" i="4"/>
  <c r="K77" i="4"/>
  <c r="K83" i="4"/>
  <c r="H43" i="4"/>
  <c r="I43" i="4" s="1"/>
  <c r="J43" i="4" s="1"/>
  <c r="K76" i="4"/>
  <c r="K75" i="4"/>
  <c r="K64" i="4"/>
  <c r="K63" i="4"/>
  <c r="K62" i="4"/>
  <c r="K61" i="4"/>
  <c r="K60" i="4"/>
  <c r="K59" i="4"/>
  <c r="K55" i="4"/>
  <c r="K54" i="4"/>
  <c r="K49" i="4"/>
  <c r="K33" i="4"/>
  <c r="K43" i="4"/>
  <c r="K42" i="4"/>
  <c r="K32" i="4"/>
  <c r="K31" i="4"/>
  <c r="K30" i="4"/>
  <c r="K29" i="4"/>
  <c r="K37" i="4"/>
  <c r="K36" i="4"/>
  <c r="K41" i="4"/>
  <c r="K28" i="4"/>
  <c r="K66" i="4"/>
  <c r="K65" i="4"/>
  <c r="K27" i="4"/>
  <c r="K26" i="4"/>
  <c r="K25" i="4"/>
  <c r="K24" i="4"/>
  <c r="K21" i="4"/>
  <c r="K20" i="4"/>
  <c r="K19" i="4"/>
  <c r="K18" i="4"/>
  <c r="K13" i="4"/>
  <c r="K17" i="4"/>
  <c r="K16" i="4"/>
  <c r="K15" i="4"/>
  <c r="K22" i="4"/>
  <c r="K14" i="4"/>
  <c r="K12" i="4"/>
  <c r="K10" i="4"/>
  <c r="K11" i="4"/>
  <c r="K23" i="4"/>
  <c r="K35" i="4"/>
  <c r="K39" i="4"/>
  <c r="K40" i="4"/>
  <c r="K44" i="4"/>
  <c r="K45" i="4"/>
  <c r="K46" i="4"/>
  <c r="K47" i="4"/>
  <c r="K48" i="4"/>
  <c r="K50" i="4"/>
  <c r="K51" i="4"/>
  <c r="K52" i="4"/>
  <c r="K53" i="4"/>
  <c r="K56" i="4"/>
  <c r="K57" i="4"/>
  <c r="K58" i="4"/>
  <c r="K67" i="4"/>
  <c r="K68" i="4"/>
  <c r="K69" i="4"/>
  <c r="K70" i="4"/>
  <c r="K71" i="4"/>
  <c r="K72" i="4"/>
  <c r="K73" i="4"/>
  <c r="K74" i="4"/>
  <c r="J17" i="4" l="1"/>
  <c r="J16" i="4"/>
  <c r="J14" i="4"/>
  <c r="H87" i="6"/>
  <c r="H83" i="4"/>
  <c r="H88" i="4" s="1"/>
  <c r="M9" i="6" l="1"/>
  <c r="I12" i="6"/>
  <c r="I87" i="6" s="1"/>
  <c r="Q9" i="6"/>
  <c r="U9" i="6" l="1"/>
  <c r="Y9" i="6" l="1"/>
  <c r="AB9" i="6" l="1"/>
  <c r="AF9" i="6" l="1"/>
  <c r="AJ9" i="6" l="1"/>
  <c r="AN9" i="6" l="1"/>
  <c r="AR9" i="6"/>
</calcChain>
</file>

<file path=xl/sharedStrings.xml><?xml version="1.0" encoding="utf-8"?>
<sst xmlns="http://schemas.openxmlformats.org/spreadsheetml/2006/main" count="1166" uniqueCount="424">
  <si>
    <t>&lt;URL&gt;</t>
  </si>
  <si>
    <t>PDF</t>
  </si>
  <si>
    <t xml:space="preserve"> </t>
  </si>
  <si>
    <t>11E</t>
  </si>
  <si>
    <t>111E</t>
  </si>
  <si>
    <t>1112E1</t>
  </si>
  <si>
    <t>1112E2</t>
  </si>
  <si>
    <t>112E</t>
  </si>
  <si>
    <t>113E</t>
  </si>
  <si>
    <t>114E</t>
  </si>
  <si>
    <t>1141E</t>
  </si>
  <si>
    <t>1142E</t>
  </si>
  <si>
    <t>1145E</t>
  </si>
  <si>
    <t>114521E</t>
  </si>
  <si>
    <t>114522E</t>
  </si>
  <si>
    <t>11451E</t>
  </si>
  <si>
    <t>115E</t>
  </si>
  <si>
    <t>1151E</t>
  </si>
  <si>
    <t>1152E</t>
  </si>
  <si>
    <t>1153E1</t>
  </si>
  <si>
    <t>116E</t>
  </si>
  <si>
    <t>12E</t>
  </si>
  <si>
    <t>1212E</t>
  </si>
  <si>
    <t>14E</t>
  </si>
  <si>
    <t>141E</t>
  </si>
  <si>
    <t>1412E</t>
  </si>
  <si>
    <t>1412E1</t>
  </si>
  <si>
    <t>1412E2</t>
  </si>
  <si>
    <t>1413E</t>
  </si>
  <si>
    <t>1415E</t>
  </si>
  <si>
    <t>1415E1</t>
  </si>
  <si>
    <t>1415E2</t>
  </si>
  <si>
    <t>1415E31</t>
  </si>
  <si>
    <t>1415E32</t>
  </si>
  <si>
    <t>1415E4</t>
  </si>
  <si>
    <t>1415E5</t>
  </si>
  <si>
    <t>142E</t>
  </si>
  <si>
    <t>1421E</t>
  </si>
  <si>
    <t>1422E</t>
  </si>
  <si>
    <t>143E</t>
  </si>
  <si>
    <t>144E1</t>
  </si>
  <si>
    <t>Les données serviront à alimenter le référentiel mondial de données ITIE, disponible sur le site Internet international de l’ITIE.</t>
  </si>
  <si>
    <t>Les champs en orange doivent obligatoirement être complétés.</t>
  </si>
  <si>
    <t>Les champs en jaune sont facultatifs.</t>
  </si>
  <si>
    <t>À propos</t>
  </si>
  <si>
    <t>Pays</t>
  </si>
  <si>
    <t>Date de début</t>
  </si>
  <si>
    <t>Date de fin</t>
  </si>
  <si>
    <t>Administrateur indépendant</t>
  </si>
  <si>
    <t>Ajouter des rangs le cas échéant pour ajouter d'autres secteurs</t>
  </si>
  <si>
    <t>Autres</t>
  </si>
  <si>
    <t>Autre fichier, lien</t>
  </si>
  <si>
    <t>S'il y a plusieurs fichiers, ajouter des rangs le cas échéant</t>
  </si>
  <si>
    <t>Nombre d'entreprises déclarantes</t>
  </si>
  <si>
    <t>Devise de la déclaration</t>
  </si>
  <si>
    <t>Ventilation des données</t>
  </si>
  <si>
    <t>Code ISO de la devise</t>
  </si>
  <si>
    <t>Taux de conversion utilisé.  1 USD =</t>
  </si>
  <si>
    <t>Par flux de revenus</t>
  </si>
  <si>
    <t>Par entreprise</t>
  </si>
  <si>
    <t>Par projet</t>
  </si>
  <si>
    <t>Commentaires sur les éléments ci-dessus</t>
  </si>
  <si>
    <t>Informations contextuelles</t>
  </si>
  <si>
    <t>Ajouter des rangs le cas échéant</t>
  </si>
  <si>
    <t>Informations sur l'octroi et le transfert des licences</t>
  </si>
  <si>
    <t>Registre 2</t>
  </si>
  <si>
    <t>Ajouter/enlever des rangs le cas échéant, par registre</t>
  </si>
  <si>
    <t>Revenus du gouvernement tirés des entreprises extractives, par flux de revenus</t>
  </si>
  <si>
    <t>A. Classification GFS des flux de revenus</t>
  </si>
  <si>
    <t>Impôts</t>
  </si>
  <si>
    <t>Impôts sur la masse salariale et la force de travail</t>
  </si>
  <si>
    <t>Impôts sur la propriété</t>
  </si>
  <si>
    <t>Impôts sur les biens et services</t>
  </si>
  <si>
    <t>Droits d'accise</t>
  </si>
  <si>
    <t xml:space="preserve">  Impôts sur l'usage de biens/permission d'utiliser des biens ou d'exécuter des activités</t>
  </si>
  <si>
    <t>Droits de licence</t>
  </si>
  <si>
    <t>Taxes sur les émissions et la pollution</t>
  </si>
  <si>
    <t>Taxes sur les véhicules à moteur</t>
  </si>
  <si>
    <t>Taxes sur le commerce et les transactions au niveau international</t>
  </si>
  <si>
    <t xml:space="preserve">   Droits de douane et autres droits d'importation</t>
  </si>
  <si>
    <t xml:space="preserve">   Taxes sur les exportations</t>
  </si>
  <si>
    <t>Cotisations sociales</t>
  </si>
  <si>
    <t>Cotisations patronales à la sécurité sociale</t>
  </si>
  <si>
    <t>Autre revenu</t>
  </si>
  <si>
    <t>Revenu dégagé de la propriété</t>
  </si>
  <si>
    <t xml:space="preserve">   Dividendes</t>
  </si>
  <si>
    <t xml:space="preserve">      Des entreprises d'État</t>
  </si>
  <si>
    <t xml:space="preserve">   Retraits à partir du revenu de quasi-sociétés</t>
  </si>
  <si>
    <t>Loyers</t>
  </si>
  <si>
    <t xml:space="preserve">      Redevances</t>
  </si>
  <si>
    <t xml:space="preserve">      Primes</t>
  </si>
  <si>
    <t xml:space="preserve">         Livrée/payée directement à l'État</t>
  </si>
  <si>
    <t xml:space="preserve">      Autres paiements de loyer</t>
  </si>
  <si>
    <t>Ventes de marchandises et de services</t>
  </si>
  <si>
    <t xml:space="preserve">   Ventes de marchandises et de services par des entités de l'État</t>
  </si>
  <si>
    <t xml:space="preserve">   Frais administratifs pour services gouvernementaux</t>
  </si>
  <si>
    <t>Amendes, peines et forfaits</t>
  </si>
  <si>
    <t>Transferts volontaires à l'État (donations)</t>
  </si>
  <si>
    <t>E. Remarques</t>
  </si>
  <si>
    <t>Intitulé du flux de revenus dans le pays</t>
  </si>
  <si>
    <t>C. Entreprises</t>
  </si>
  <si>
    <t>Matières premières</t>
  </si>
  <si>
    <t>Nom juridique</t>
  </si>
  <si>
    <t>N° identification</t>
  </si>
  <si>
    <t>Enregistrer les chiffres tels que fournis par le gouvernement, corrigés après l'exercice de rapprochement.</t>
  </si>
  <si>
    <t>Sous-totaux</t>
  </si>
  <si>
    <t>Registre de la propriété réelle disponible au public</t>
  </si>
  <si>
    <t>Registre des contrats disponible au public</t>
  </si>
  <si>
    <t>Modèle pour le résumé des données du rapport ITIE</t>
  </si>
  <si>
    <t>Conformément à la Norme ITIE § 5.3.b :</t>
  </si>
  <si>
    <t>« Des données résumées de chaque rapport ITIE devront être communiquées au Secrétariat international par voie électronique en respectant le format de déclaration standard préétabli par le Secrétariat international. »</t>
  </si>
  <si>
    <t>Date de publication du rapport ITIE (c.-à-d. date où il a été rendu public)</t>
  </si>
  <si>
    <t>Minier</t>
  </si>
  <si>
    <t>Liens Internet vers le rapport ITIE, sur le site Internet national de l'ITIE</t>
  </si>
  <si>
    <t>Nombre d'entités de l'État déclarantes</t>
  </si>
  <si>
    <t>Secteurs couverts</t>
  </si>
  <si>
    <t>Si non, fournir une brève explication.</t>
  </si>
  <si>
    <t>Registre public des licences, pétrole</t>
  </si>
  <si>
    <t>Registre public des licences, minerais</t>
  </si>
  <si>
    <t>(C) énumération des entreprises qui font une déclaration, (D) enregistrement des paiements par flux de revenus et par entreprise, et (E) toute remarque justifiant les informations fournies.</t>
  </si>
  <si>
    <t>Cette feuille de travail couvre les éléments suivants: (A) identification de l'inclusion ou non d'un flux de revenus dans le rapport ITIE, (B) énumération des flux de revenus en fonction de leur classification correspondante,</t>
  </si>
  <si>
    <t>Codes GFS des flux de revenus issus des entreprises extractives</t>
  </si>
  <si>
    <t>Impôts sur le revenu, le bénéfice et les plus-values</t>
  </si>
  <si>
    <t xml:space="preserve">   Impôts ordinaires sur le revenu, le bénéfice et les plus-values</t>
  </si>
  <si>
    <t>Inclus dans le rapport ITIE</t>
  </si>
  <si>
    <t xml:space="preserve">   Impôts extraordinaires sur le revenu, le bénéfice et les plus-values</t>
  </si>
  <si>
    <t>Impôts généraux sur les biens et services (TVA, taxe sur les ventes, taxe sur le chiffre d'affaires</t>
  </si>
  <si>
    <t xml:space="preserve">   Bénéfices des monopoles fiscaux sur les ressources naturelles</t>
  </si>
  <si>
    <t>Autres impôts payés par les entreprises exploitant des ressources naturelles</t>
  </si>
  <si>
    <t xml:space="preserve">      Issus de la participation de l'État (fonds propres)</t>
  </si>
  <si>
    <t xml:space="preserve">      Droits associés à la production (en nature ou en espèces)</t>
  </si>
  <si>
    <t xml:space="preserve">         Livrée/payée à une/des entreprise(s) d'État</t>
  </si>
  <si>
    <t xml:space="preserve">      Transferts obligatoires à l'État (infrastructures et autres éléments)</t>
  </si>
  <si>
    <t>Inscrire le nom des entreprises incluses dans le rapport ITIE. Ajouter des colonnes le cas échéant.</t>
  </si>
  <si>
    <t>La partie 1 couvre les informations essentielles à propos du rapport.</t>
  </si>
  <si>
    <t>La partie 2 concerne la disponibilité des données contextuelles, conformément aux Exigences n° 3 et n° 4.</t>
  </si>
  <si>
    <t>Le modèle comporte trois parties (feuilles de travail) :</t>
  </si>
  <si>
    <t>Année fiscale couverte par le rapport</t>
  </si>
  <si>
    <t>Pétrolier</t>
  </si>
  <si>
    <t>Gazier</t>
  </si>
  <si>
    <t>La partie 3 couvre les données relatives aux revenus du gouvernement, ventilées par flux de revenus et par entreprise. On trouvera un exemple de cette dernière partie complétée, avec les données du rapport ITIE 2012 de la Norvège, dans la dernière feuille de travail.</t>
  </si>
  <si>
    <t>Nom</t>
  </si>
  <si>
    <t>Organisation</t>
  </si>
  <si>
    <t>Adresse électronique</t>
  </si>
  <si>
    <t>Coordonnées de la personne qui a rempli ce formulaire</t>
  </si>
  <si>
    <t>Contribution des industries extractives à l'économie (3.4)</t>
  </si>
  <si>
    <t xml:space="preserve">Modifier l'entrée sélectionnée par défaut dans la colonne « unité » le cas échéant. </t>
  </si>
  <si>
    <r>
      <rPr>
        <i/>
        <sz val="10"/>
        <color theme="1"/>
        <rFont val="Calibri"/>
        <family val="2"/>
        <scheme val="minor"/>
      </rPr>
      <t>Ajouter/enlever des rangs le cas échéant, par matière première.</t>
    </r>
    <r>
      <rPr>
        <sz val="10"/>
        <color theme="1"/>
        <rFont val="Calibri"/>
        <family val="2"/>
        <scheme val="minor"/>
      </rPr>
      <t xml:space="preserve"> </t>
    </r>
  </si>
  <si>
    <t>Unité</t>
  </si>
  <si>
    <t>URL direct vers la source ou, si celle-ci n'est pas disponible, vers la section du rapport ITIE</t>
  </si>
  <si>
    <t>Volume et valeur des exportations (3.5.b)</t>
  </si>
  <si>
    <t xml:space="preserve">Ajouter/enlever des rangs le cas échéant, par matière première. </t>
  </si>
  <si>
    <t>Répartition des revenus tirés des industries extractives (3.7.a)</t>
  </si>
  <si>
    <t>Les revenus extractifs sont-ils enregistrés dans le budget/les comptes du gouvernement ?</t>
  </si>
  <si>
    <t>Registre des licences (3.9)</t>
  </si>
  <si>
    <t>Ajouter des rangs le cas échéant, par registre</t>
  </si>
  <si>
    <t>Octroi des licences (3.10)</t>
  </si>
  <si>
    <t>Propriété réelle (3.11)</t>
  </si>
  <si>
    <t>Contrats (3.12)</t>
  </si>
  <si>
    <t>Les contrats sont-ils divulgués ?</t>
  </si>
  <si>
    <t>Le rapport prend-il en compte la politique du gouvernement concernant la divulgation des contrats ?</t>
  </si>
  <si>
    <t xml:space="preserve">Vente de la part de production revenant à l'État ou autres ventes perçues en nature (4.1.c) </t>
  </si>
  <si>
    <t>Le rapport prend-il cette question en compte ?</t>
  </si>
  <si>
    <t>Total des revenus perçus ?</t>
  </si>
  <si>
    <t>Fourniture d'infrastructures et accords de troc (4.1.d)</t>
  </si>
  <si>
    <t>Dépenses sociales (4.1.e)</t>
  </si>
  <si>
    <t>Modifier l'entrée sélectionnée par défaut dans la colonne « unité » le cas échéant.</t>
  </si>
  <si>
    <t>Le rapport prend-il en compte les dépenses sociales ?</t>
  </si>
  <si>
    <t>Le rapport prend-il en compte les revenus provenant du transport ?</t>
  </si>
  <si>
    <t>Revenus provenant du transport (4.1.f)</t>
  </si>
  <si>
    <t>Transferts infranationaux (4.2.e)</t>
  </si>
  <si>
    <t>Le rapport prend-il en compte les transferts infranationaux ?</t>
  </si>
  <si>
    <t>Le rapport prend-il en compte les paiements infranationaux ?</t>
  </si>
  <si>
    <t>Paiements infranationaux (4.2.d)</t>
  </si>
  <si>
    <t>Unité monétaire</t>
  </si>
  <si>
    <t>Revenus, tels que divulgués par le gouvernement</t>
  </si>
  <si>
    <t>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t>
  </si>
  <si>
    <t>TOTAL, rapproché</t>
  </si>
  <si>
    <t>D. Revenus rapprochés par flux de revenus et par entreprise</t>
  </si>
  <si>
    <t>Le Secrétariat international peut prodiguer conseils et soutien sur demande. Veuillez le contacter à secretariat@eiti.org.</t>
  </si>
  <si>
    <t>Volume et valeur de la production (3.5.a)</t>
  </si>
  <si>
    <t>Si oui, indiquer le lien vers les comptes du gouvernement où sont enregistrés les revenus.</t>
  </si>
  <si>
    <t>Indiquer le lien vers les autres rapports financiers où sont enregistrés les revenus.</t>
  </si>
  <si>
    <t>Si incomplet ou non disponible, donner une explication.</t>
  </si>
  <si>
    <t>Volume total vendu ? (Préciser l'unité, ajouter des rangs le cas échéant)</t>
  </si>
  <si>
    <t>Si oui, quel est le montant total des revenus perçus ?</t>
  </si>
  <si>
    <t>Entrée. Si oui, donner une référence de la section afférente dans le rapport ITIE.</t>
  </si>
  <si>
    <t>Entrée</t>
  </si>
  <si>
    <t>Nom de l'organisme gouvernemental destinataire</t>
  </si>
  <si>
    <t>TOTAL, divulgué par le gouvernement</t>
  </si>
  <si>
    <t>Version 1.1 du 5 mars 2015</t>
  </si>
  <si>
    <r>
      <t xml:space="preserve">Le présent formulaire modèle devra être rempli intégralement par le secrétariat national et </t>
    </r>
    <r>
      <rPr>
        <u/>
        <sz val="11"/>
        <color rgb="FF000000"/>
        <rFont val="Calibri"/>
        <family val="2"/>
        <scheme val="minor"/>
      </rPr>
      <t>retourné par courrier électronique</t>
    </r>
    <r>
      <rPr>
        <sz val="11"/>
        <color rgb="FF000000"/>
        <rFont val="Calibri"/>
        <family val="2"/>
        <scheme val="minor"/>
      </rPr>
      <t xml:space="preserve"> au Secrétariat international de l’ITIE suite à la publication du rapport.</t>
    </r>
  </si>
  <si>
    <t>Fichier de données électronique (csv, Excel)</t>
  </si>
  <si>
    <t>PIB - industries extractives (valeur ajoutée brute)</t>
  </si>
  <si>
    <t>PIB - tous secteurs</t>
  </si>
  <si>
    <t xml:space="preserve">Revenus du gouvernement - venat des industries extractives </t>
  </si>
  <si>
    <t xml:space="preserve">Revenus du gouvernement - tous secteurs </t>
  </si>
  <si>
    <t>Exportations - industries extractives</t>
  </si>
  <si>
    <t>Exportations - tous secteurs</t>
  </si>
  <si>
    <t>15E</t>
  </si>
  <si>
    <t>Revenus non classés</t>
  </si>
  <si>
    <t>&lt;sélectionner l'option&gt;</t>
  </si>
  <si>
    <t>B. Flux de revenus (y compris ceux non rapprochés)</t>
  </si>
  <si>
    <t xml:space="preserve">Indiquer si le flux de revenus est « inclus et rapproché », « inclus et rapproché en partie » ou « inclus et non rapproché »,  « non applicable », « pas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 </t>
  </si>
  <si>
    <t>Togo</t>
  </si>
  <si>
    <t>Moore Stephens LLP</t>
  </si>
  <si>
    <t>Non</t>
  </si>
  <si>
    <t>Oui</t>
  </si>
  <si>
    <t>Commerce de l'Or/Exploitation de nappe souterraine</t>
  </si>
  <si>
    <t>non</t>
  </si>
  <si>
    <t>Ahmed Zouari</t>
  </si>
  <si>
    <t>ahmed.zouari@moorestepehens.com</t>
  </si>
  <si>
    <t>FCFA</t>
  </si>
  <si>
    <t>3.8.2. Contribution dans le PIB</t>
  </si>
  <si>
    <r>
      <t>1.1.1.</t>
    </r>
    <r>
      <rPr>
        <sz val="7"/>
        <rFont val="Times New Roman"/>
        <family val="1"/>
      </rPr>
      <t xml:space="preserve">     </t>
    </r>
    <r>
      <rPr>
        <sz val="10"/>
        <rFont val="Arial"/>
        <family val="2"/>
      </rPr>
      <t>Revenus générés par le secteur minier</t>
    </r>
  </si>
  <si>
    <t>3.8.1. Contribution dans le budget de l’Etat</t>
  </si>
  <si>
    <t>1.3. Les exportations du secteur extractif</t>
  </si>
  <si>
    <t>Tonne</t>
  </si>
  <si>
    <t>1.2. La production du secteur extractif</t>
  </si>
  <si>
    <t>Calcaire</t>
  </si>
  <si>
    <t>Fer</t>
  </si>
  <si>
    <t>NC</t>
  </si>
  <si>
    <t>Marbre</t>
  </si>
  <si>
    <t>KG</t>
  </si>
  <si>
    <t>Le tableau des opérations financières de l’Etat ne fait pas apparaître une ligne séparée pour les recettes extractives ce qui ne permet pas d’apprécier la contribution du secteur à partir de ce document.</t>
  </si>
  <si>
    <t xml:space="preserve">Code minier </t>
  </si>
  <si>
    <t>3.2.8. Transfert des permis</t>
  </si>
  <si>
    <t>3.2.5. Publication des contrats pétroliers</t>
  </si>
  <si>
    <t>7.2. Suivi des recommandations antérieurs/Publication des contrats</t>
  </si>
  <si>
    <t>Non applicable</t>
  </si>
  <si>
    <t>6.2. Paiements sociaux</t>
  </si>
  <si>
    <t>6.3. Transferts infranationaux</t>
  </si>
  <si>
    <t>Impôt Minimum Forfaitaire (IMF)</t>
  </si>
  <si>
    <t>Commissariat des Impôts (CI)</t>
  </si>
  <si>
    <t>Impôt sur les Sociétés (IS)</t>
  </si>
  <si>
    <t>Impôt sur le Revenu des Personnes Physiques IRPP/IRTS</t>
  </si>
  <si>
    <t>Impôt sur le Revenu des Capitaux  Mobiliers (IRCM)</t>
  </si>
  <si>
    <t>Taxe professionnelle (TP)</t>
  </si>
  <si>
    <t>Taxes sur Salaires (TS)</t>
  </si>
  <si>
    <t>Taxes Complémentaires sur Salaire (TCS)</t>
  </si>
  <si>
    <t>Retenue sur prestation de services (RSPS)</t>
  </si>
  <si>
    <t>Taxe professionnelle unique (TPU)</t>
  </si>
  <si>
    <t>Taxes d'autorisation d'embauche</t>
  </si>
  <si>
    <t>Direction Générale du travail et de lois Sociales (DGTLS)</t>
  </si>
  <si>
    <t>Frais d'attestation de paiement de créance de salaire</t>
  </si>
  <si>
    <t>Frais d'étude et de visa des règlements intérieurs</t>
  </si>
  <si>
    <t>Taxes de visa des contrats des étrangers</t>
  </si>
  <si>
    <t>Frais de certification de la qualité de documents</t>
  </si>
  <si>
    <t>Taxe de visa des contrats d'apprentissage</t>
  </si>
  <si>
    <t>Taxes Foncières (TF)</t>
  </si>
  <si>
    <t>Retenue sur loyer (RSL)</t>
  </si>
  <si>
    <t>Taxe sur la Valeur Ajoutée (TVA)</t>
  </si>
  <si>
    <t>Taxe sur la Valeur Ajoutée (TVA) au cordon douanier</t>
  </si>
  <si>
    <t>Commissariat des Douanes et Droits Indirects (CDDI)</t>
  </si>
  <si>
    <t>Frais d’instruction du dossier</t>
  </si>
  <si>
    <t>Direction Générale des Mines et de la Géologie (DGMG)</t>
  </si>
  <si>
    <t>Droits Fixes</t>
  </si>
  <si>
    <t>Bonus de signature</t>
  </si>
  <si>
    <t>Direction Générale des Hydrocarbures  (DGH)</t>
  </si>
  <si>
    <t>Taxe d'enlèvement d'ordure (TEO)</t>
  </si>
  <si>
    <t>Taxe sur la délivrance de conformité environnementale</t>
  </si>
  <si>
    <t>Agence Nationale de Gestion de l'Environnement (ANGE)</t>
  </si>
  <si>
    <t>Certificat de régularisation environnementale</t>
  </si>
  <si>
    <t>Droit de Douane (DD-RS-PCS-PC-RI et autres)</t>
  </si>
  <si>
    <t>Taxe sur la commercialisation des pierres et substances précieuses</t>
  </si>
  <si>
    <t>Taxe de prélèvement d’eau dans la nappe</t>
  </si>
  <si>
    <t>Togolaise des Eaux (TdE)</t>
  </si>
  <si>
    <t>Caisse Nationale de Sécurité Sociale (CNSS)</t>
  </si>
  <si>
    <t>Dividendes</t>
  </si>
  <si>
    <t xml:space="preserve"> Direction Générale du Trésor et de la Comptabilité Publique (DGTCP)</t>
  </si>
  <si>
    <t>Avances sur dividendes</t>
  </si>
  <si>
    <t>Redevances  Superficiaires</t>
  </si>
  <si>
    <t>Prélèvement pétrolier additionnel</t>
  </si>
  <si>
    <t>Redevance proportionnelle à la production</t>
  </si>
  <si>
    <t>Redevances Superficiaires annuelle</t>
  </si>
  <si>
    <t>Redevances Minières (Royalties)</t>
  </si>
  <si>
    <t>Paiements directs aux communes et aux préfectures</t>
  </si>
  <si>
    <t>Communes et préfectures des localités minières</t>
  </si>
  <si>
    <t>Redressements fiscaux et pénalités payés au CI</t>
  </si>
  <si>
    <t>SNPT</t>
  </si>
  <si>
    <t>WACEM</t>
  </si>
  <si>
    <t>SCANTOGO Mines</t>
  </si>
  <si>
    <t>MM Mining</t>
  </si>
  <si>
    <t>POMAR</t>
  </si>
  <si>
    <t>CTEM Sarl</t>
  </si>
  <si>
    <t>Voltic Togo SARL</t>
  </si>
  <si>
    <t>ACI Togo (*)</t>
  </si>
  <si>
    <t>TdE (**)</t>
  </si>
  <si>
    <t>WAFEX</t>
  </si>
  <si>
    <t>SOLTRANS</t>
  </si>
  <si>
    <t>Granutogo</t>
  </si>
  <si>
    <t>RRCC</t>
  </si>
  <si>
    <t>SGM</t>
  </si>
  <si>
    <t>G&amp;B African Resources</t>
  </si>
  <si>
    <t>TERRA Métaux rares</t>
  </si>
  <si>
    <t>Global Merchants</t>
  </si>
  <si>
    <t>GTOA Sarl (*)</t>
  </si>
  <si>
    <t>Les Aigles</t>
  </si>
  <si>
    <t>Togo rail</t>
  </si>
  <si>
    <t>Etoile du Golfe</t>
  </si>
  <si>
    <t>COLAS</t>
  </si>
  <si>
    <t>Togo carrière</t>
  </si>
  <si>
    <t>EBOMAF SA.</t>
  </si>
  <si>
    <t>TGC S.A.</t>
  </si>
  <si>
    <t>SNCTPC (*)</t>
  </si>
  <si>
    <t>SAD (*)</t>
  </si>
  <si>
    <t>ADEOTI (*)</t>
  </si>
  <si>
    <t>CECO BTP (*)</t>
  </si>
  <si>
    <t>MIDNIGHT SUN (*)</t>
  </si>
  <si>
    <t>GER (*)</t>
  </si>
  <si>
    <t>SHEHU DAN FODIO (*)</t>
  </si>
  <si>
    <t>CARMAR Togo (*)</t>
  </si>
  <si>
    <t>SILME-BTP Sarl (*)</t>
  </si>
  <si>
    <t>STII (*)</t>
  </si>
  <si>
    <t>073905K</t>
  </si>
  <si>
    <t>962270 K</t>
  </si>
  <si>
    <t>071225T</t>
  </si>
  <si>
    <t>103815 R</t>
  </si>
  <si>
    <t>002963M</t>
  </si>
  <si>
    <t>950153J</t>
  </si>
  <si>
    <t>950859N</t>
  </si>
  <si>
    <t>129538L/ 082292W</t>
  </si>
  <si>
    <t>103820W</t>
  </si>
  <si>
    <t>121514C</t>
  </si>
  <si>
    <t>094129 B</t>
  </si>
  <si>
    <t>02286E</t>
  </si>
  <si>
    <t>084260 W</t>
  </si>
  <si>
    <t>051213 X</t>
  </si>
  <si>
    <t>102957X</t>
  </si>
  <si>
    <t>122197P</t>
  </si>
  <si>
    <t>990614 O</t>
  </si>
  <si>
    <t>094579 V</t>
  </si>
  <si>
    <t>Phosphate</t>
  </si>
  <si>
    <t>Eau</t>
  </si>
  <si>
    <t>Commerce Or</t>
  </si>
  <si>
    <t>Carrières</t>
  </si>
  <si>
    <t>Reherche</t>
  </si>
  <si>
    <t>Manganèse</t>
  </si>
  <si>
    <t>Recherche</t>
  </si>
  <si>
    <t>Transport</t>
  </si>
  <si>
    <t>Inclus et rapproché</t>
  </si>
  <si>
    <t xml:space="preserve">Dépenses sociales volontaires </t>
  </si>
  <si>
    <t xml:space="preserve">Taxe sur la Fabrication et la commercialisation des boissons </t>
  </si>
  <si>
    <t>XOF</t>
  </si>
  <si>
    <t>BB VITALE</t>
  </si>
  <si>
    <t>950093 B</t>
  </si>
  <si>
    <t>Pénalités douanières</t>
  </si>
  <si>
    <t>Autres paiements significatifs versés à l'Etat  &gt; 5 millions de FCFA</t>
  </si>
  <si>
    <t>Autres administrations</t>
  </si>
  <si>
    <t>Inclus et non rapproché</t>
  </si>
  <si>
    <t xml:space="preserve">Les revenus non réconciliés déclarés par les régies financières </t>
  </si>
  <si>
    <t>Bonus de production</t>
  </si>
  <si>
    <t>Paiements au Fond Spécial d'Electrification (FSE)</t>
  </si>
  <si>
    <t>Autorité de réglementation du secteur de l'électricité (ARSE)</t>
  </si>
  <si>
    <t>Droit d’Enregistrement</t>
  </si>
  <si>
    <t>Les revenus suivants ne sont pas pris en compte dans le tableau ci-dessus en application des instructions de reporting</t>
  </si>
  <si>
    <t>Paiments sociaux</t>
  </si>
  <si>
    <t>Pas Inclus</t>
  </si>
  <si>
    <t>Row Labels</t>
  </si>
  <si>
    <t>Sum of montant taxes</t>
  </si>
  <si>
    <t>ADA</t>
  </si>
  <si>
    <t>BIC</t>
  </si>
  <si>
    <t>COTISATIONS SOCIALES</t>
  </si>
  <si>
    <t>DD</t>
  </si>
  <si>
    <t>DE</t>
  </si>
  <si>
    <t>Droits fixes</t>
  </si>
  <si>
    <t xml:space="preserve">Droits fixes </t>
  </si>
  <si>
    <t>FDG</t>
  </si>
  <si>
    <t>Frais d'instruction</t>
  </si>
  <si>
    <t>IMF</t>
  </si>
  <si>
    <t>IRBIC</t>
  </si>
  <si>
    <t>IRRF</t>
  </si>
  <si>
    <t>IRTS</t>
  </si>
  <si>
    <t>IS</t>
  </si>
  <si>
    <t>PC</t>
  </si>
  <si>
    <t>PCS</t>
  </si>
  <si>
    <t>PEA</t>
  </si>
  <si>
    <t>PENAA</t>
  </si>
  <si>
    <t>Pénalités aux infractions minières</t>
  </si>
  <si>
    <t>PENAR</t>
  </si>
  <si>
    <t>RCEPP</t>
  </si>
  <si>
    <t>Redevances minières</t>
  </si>
  <si>
    <t>Redevances superficiaires</t>
  </si>
  <si>
    <t>RS</t>
  </si>
  <si>
    <t>RSHA</t>
  </si>
  <si>
    <t>RSL</t>
  </si>
  <si>
    <t>RSPS</t>
  </si>
  <si>
    <t>T H</t>
  </si>
  <si>
    <t>TCS</t>
  </si>
  <si>
    <t>TEO</t>
  </si>
  <si>
    <t>TFPB</t>
  </si>
  <si>
    <t>TP</t>
  </si>
  <si>
    <t>TPI</t>
  </si>
  <si>
    <t>TPU</t>
  </si>
  <si>
    <t>TS</t>
  </si>
  <si>
    <t>TSR</t>
  </si>
  <si>
    <t>TVA</t>
  </si>
  <si>
    <t>(blank)</t>
  </si>
  <si>
    <t>Grand Total</t>
  </si>
  <si>
    <t>Sum of Sum of montant taxes</t>
  </si>
  <si>
    <t>Périmètre</t>
  </si>
  <si>
    <t>HP</t>
  </si>
  <si>
    <t>Inclus et rapproché en partie</t>
  </si>
  <si>
    <t>million XOF</t>
  </si>
  <si>
    <t>Communauté Financière Africaine (BCEAO) Franc -XOF</t>
  </si>
  <si>
    <t>https://eiti.org/document/togo-2014-eiti-report</t>
  </si>
  <si>
    <t>3.8.3. Contribution dans les exportations</t>
  </si>
  <si>
    <t>phosphate (Volume)</t>
  </si>
  <si>
    <t>Fer (Volume)</t>
  </si>
  <si>
    <t>Or (volume)</t>
  </si>
  <si>
    <t>Marbre (Volume)</t>
  </si>
  <si>
    <t>phosphate (Valeur)</t>
  </si>
  <si>
    <t>Fer (Valeur)</t>
  </si>
  <si>
    <t>Clinker (Volume)</t>
  </si>
  <si>
    <t>Clinker (Valeur)</t>
  </si>
  <si>
    <t>Marbre (Valeur)</t>
  </si>
  <si>
    <t>Or (valeur)</t>
  </si>
  <si>
    <t>3.7.2. Collecte des revenus</t>
  </si>
  <si>
    <t>NA</t>
  </si>
  <si>
    <t>oui</t>
  </si>
  <si>
    <t>Annexe 12</t>
  </si>
  <si>
    <t>Les sociétés retenues dans le périmêtre de rapprochment ont été sollicitées pour communiquer les données sur la PR. Toutefois les données remportées sont incomplètes</t>
  </si>
  <si>
    <t>3.10. Accords de Troc et de fourniture d’infrastructures</t>
  </si>
  <si>
    <t>5.1.2. Tableaux de conciliation par nature de flux de paiement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</si>
</sst>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yyyy\-mm\-dd;@"/>
    <numFmt numFmtId="165" formatCode="_-* #,##0\ _€_-;\-* #,##0\ _€_-;_-* &quot;-&quot;??\ _€_-;_-@_-"/>
  </numFmts>
  <fonts count="42">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u/>
      <sz val="10"/>
      <color rgb="FFFF0000"/>
      <name val="Calibri"/>
      <family val="2"/>
      <scheme val="minor"/>
    </font>
    <font>
      <sz val="20"/>
      <color theme="1"/>
      <name val="Calibri"/>
      <family val="2"/>
    </font>
    <font>
      <sz val="10"/>
      <color rgb="FFFF0000"/>
      <name val="Calibri (Body)"/>
    </font>
    <font>
      <b/>
      <sz val="16"/>
      <color rgb="FF000000"/>
      <name val="Calibri (Body)"/>
    </font>
    <font>
      <sz val="16"/>
      <color rgb="FF000000"/>
      <name val="Calibri"/>
      <family val="2"/>
      <scheme val="minor"/>
    </font>
    <font>
      <i/>
      <sz val="11"/>
      <color rgb="FF000000"/>
      <name val="Calibri"/>
      <family val="2"/>
      <scheme val="minor"/>
    </font>
    <font>
      <sz val="11"/>
      <color rgb="FF000000"/>
      <name val="Calibri"/>
      <family val="2"/>
      <scheme val="minor"/>
    </font>
    <font>
      <b/>
      <sz val="12"/>
      <color theme="0" tint="-0.34998626667073579"/>
      <name val="Calibri"/>
      <family val="2"/>
    </font>
    <font>
      <i/>
      <sz val="12"/>
      <color theme="0" tint="-0.34998626667073579"/>
      <name val="Calibri"/>
      <family val="2"/>
    </font>
    <font>
      <i/>
      <sz val="10"/>
      <color theme="1"/>
      <name val="Calibri"/>
      <family val="2"/>
    </font>
    <font>
      <i/>
      <sz val="10"/>
      <name val="Calibri"/>
      <family val="2"/>
    </font>
    <font>
      <i/>
      <sz val="11"/>
      <color theme="1"/>
      <name val="Calibri"/>
      <family val="2"/>
      <scheme val="minor"/>
    </font>
    <font>
      <sz val="12"/>
      <color theme="1"/>
      <name val="Cambria"/>
      <family val="1"/>
    </font>
    <font>
      <b/>
      <sz val="16"/>
      <color rgb="FF000000"/>
      <name val="Times New Roman"/>
      <family val="1"/>
    </font>
    <font>
      <sz val="11"/>
      <color rgb="FF000000"/>
      <name val="Calibri"/>
      <family val="2"/>
    </font>
    <font>
      <i/>
      <sz val="10"/>
      <color rgb="FF000000"/>
      <name val="Calibri"/>
      <family val="2"/>
      <scheme val="minor"/>
    </font>
    <font>
      <u/>
      <sz val="11"/>
      <color rgb="FF000000"/>
      <name val="Calibri"/>
      <family val="2"/>
      <scheme val="minor"/>
    </font>
    <font>
      <sz val="12"/>
      <color theme="1"/>
      <name val="Calibri"/>
      <family val="2"/>
    </font>
    <font>
      <b/>
      <sz val="12"/>
      <color theme="1"/>
      <name val="Calibri"/>
      <family val="2"/>
    </font>
    <font>
      <b/>
      <sz val="16"/>
      <color theme="1"/>
      <name val="Calibri"/>
      <family val="2"/>
    </font>
    <font>
      <i/>
      <sz val="10"/>
      <color theme="1"/>
      <name val="Calibri"/>
      <family val="2"/>
    </font>
    <font>
      <sz val="12"/>
      <color theme="1"/>
      <name val="Calibri"/>
      <family val="2"/>
      <scheme val="minor"/>
    </font>
    <font>
      <sz val="10"/>
      <name val="Calibri"/>
      <family val="2"/>
      <scheme val="minor"/>
    </font>
    <font>
      <sz val="7"/>
      <name val="Times New Roman"/>
      <family val="1"/>
    </font>
    <font>
      <sz val="10"/>
      <name val="Arial"/>
      <family val="2"/>
    </font>
    <font>
      <u/>
      <sz val="12"/>
      <color rgb="FFFF000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rgb="FFFFCC99"/>
        <bgColor rgb="FF000000"/>
      </patternFill>
    </fill>
    <fill>
      <patternFill patternType="solid">
        <fgColor theme="2"/>
        <bgColor indexed="64"/>
      </patternFill>
    </fill>
    <fill>
      <patternFill patternType="solid">
        <fgColor rgb="FFFFFF00"/>
        <bgColor indexed="64"/>
      </patternFill>
    </fill>
  </fills>
  <borders count="44">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diagonal/>
    </border>
    <border>
      <left/>
      <right style="thick">
        <color auto="1"/>
      </right>
      <top/>
      <bottom/>
      <diagonal/>
    </border>
    <border>
      <left style="medium">
        <color auto="1"/>
      </left>
      <right style="thick">
        <color auto="1"/>
      </right>
      <top/>
      <bottom style="thin">
        <color auto="1"/>
      </bottom>
      <diagonal/>
    </border>
    <border>
      <left/>
      <right style="thick">
        <color auto="1"/>
      </right>
      <top/>
      <bottom style="thick">
        <color auto="1"/>
      </bottom>
      <diagonal/>
    </border>
    <border>
      <left style="thin">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style="thick">
        <color auto="1"/>
      </bottom>
      <diagonal/>
    </border>
    <border>
      <left style="thin">
        <color auto="1"/>
      </left>
      <right style="thin">
        <color auto="1"/>
      </right>
      <top/>
      <bottom/>
      <diagonal/>
    </border>
    <border>
      <left/>
      <right style="thick">
        <color auto="1"/>
      </right>
      <top style="thin">
        <color auto="1"/>
      </top>
      <bottom/>
      <diagonal/>
    </border>
    <border>
      <left style="thin">
        <color auto="1"/>
      </left>
      <right style="thin">
        <color auto="1"/>
      </right>
      <top/>
      <bottom style="thick">
        <color auto="1"/>
      </bottom>
      <diagonal/>
    </border>
    <border>
      <left style="medium">
        <color indexed="64"/>
      </left>
      <right style="thin">
        <color auto="1"/>
      </right>
      <top style="thin">
        <color auto="1"/>
      </top>
      <bottom style="thin">
        <color auto="1"/>
      </bottom>
      <diagonal/>
    </border>
    <border>
      <left/>
      <right style="thick">
        <color auto="1"/>
      </right>
      <top style="thick">
        <color auto="1"/>
      </top>
      <bottom/>
      <diagonal/>
    </border>
    <border>
      <left style="medium">
        <color auto="1"/>
      </left>
      <right style="thick">
        <color auto="1"/>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right/>
      <top style="thick">
        <color auto="1"/>
      </top>
      <bottom/>
      <diagonal/>
    </border>
  </borders>
  <cellStyleXfs count="30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3" borderId="4" applyNumberForma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37" fillId="0" borderId="0" applyFont="0" applyFill="0" applyBorder="0" applyAlignment="0" applyProtection="0"/>
    <xf numFmtId="0" fontId="40" fillId="0" borderId="0"/>
    <xf numFmtId="9" fontId="37" fillId="0" borderId="0" applyFont="0" applyFill="0" applyBorder="0" applyAlignment="0" applyProtection="0"/>
  </cellStyleXfs>
  <cellXfs count="198">
    <xf numFmtId="0" fontId="0" fillId="0" borderId="0" xfId="0"/>
    <xf numFmtId="0" fontId="1" fillId="0" borderId="0" xfId="0" applyFont="1"/>
    <xf numFmtId="0" fontId="1" fillId="0" borderId="0" xfId="0" applyFont="1" applyAlignment="1">
      <alignment vertical="top"/>
    </xf>
    <xf numFmtId="0" fontId="1" fillId="0" borderId="0" xfId="0" applyFont="1" applyBorder="1"/>
    <xf numFmtId="0" fontId="1" fillId="0" borderId="6" xfId="0" applyFont="1" applyBorder="1"/>
    <xf numFmtId="0" fontId="1" fillId="0" borderId="8" xfId="0" applyFont="1" applyBorder="1"/>
    <xf numFmtId="0" fontId="1" fillId="0" borderId="6" xfId="0" applyFont="1" applyBorder="1" applyAlignment="1">
      <alignment vertical="center" wrapText="1"/>
    </xf>
    <xf numFmtId="0" fontId="3" fillId="0" borderId="6" xfId="0" applyFont="1" applyBorder="1" applyAlignment="1">
      <alignment vertical="center" wrapText="1"/>
    </xf>
    <xf numFmtId="0" fontId="2" fillId="0" borderId="1" xfId="0" applyFont="1" applyBorder="1" applyAlignment="1">
      <alignment horizontal="right"/>
    </xf>
    <xf numFmtId="0" fontId="2" fillId="0" borderId="7" xfId="0" applyFont="1" applyBorder="1" applyAlignment="1">
      <alignment horizontal="right"/>
    </xf>
    <xf numFmtId="0" fontId="1" fillId="0" borderId="5" xfId="0" applyFont="1" applyBorder="1"/>
    <xf numFmtId="0" fontId="1" fillId="0" borderId="0" xfId="0" applyFont="1" applyAlignment="1">
      <alignment horizontal="right"/>
    </xf>
    <xf numFmtId="3" fontId="9" fillId="0" borderId="0" xfId="0" applyNumberFormat="1" applyFont="1"/>
    <xf numFmtId="0" fontId="1" fillId="0" borderId="3" xfId="0" applyFont="1" applyBorder="1"/>
    <xf numFmtId="0" fontId="8" fillId="0" borderId="2" xfId="0" applyFont="1" applyBorder="1"/>
    <xf numFmtId="0" fontId="2" fillId="0" borderId="1" xfId="0" applyFont="1" applyBorder="1" applyAlignment="1">
      <alignment horizontal="right" wrapText="1"/>
    </xf>
    <xf numFmtId="0" fontId="3" fillId="0" borderId="3" xfId="0" applyFont="1" applyBorder="1"/>
    <xf numFmtId="0" fontId="10" fillId="0" borderId="0" xfId="0" applyFont="1" applyAlignment="1">
      <alignment horizontal="left" vertical="center" wrapText="1"/>
    </xf>
    <xf numFmtId="0" fontId="10" fillId="0" borderId="0" xfId="0" applyFont="1" applyAlignment="1">
      <alignment horizontal="left" wrapText="1"/>
    </xf>
    <xf numFmtId="0" fontId="11" fillId="0" borderId="0" xfId="0" applyFont="1"/>
    <xf numFmtId="0" fontId="10" fillId="0" borderId="8" xfId="0" applyFont="1" applyBorder="1"/>
    <xf numFmtId="0" fontId="10" fillId="0" borderId="12" xfId="0" applyFont="1" applyBorder="1"/>
    <xf numFmtId="0" fontId="10" fillId="0" borderId="0" xfId="0" applyFont="1"/>
    <xf numFmtId="0" fontId="10" fillId="0" borderId="3" xfId="0" applyFont="1" applyBorder="1"/>
    <xf numFmtId="0" fontId="10" fillId="0" borderId="0" xfId="0" applyFont="1" applyBorder="1"/>
    <xf numFmtId="0" fontId="12" fillId="0" borderId="0" xfId="0" applyFont="1" applyAlignment="1">
      <alignment horizontal="left" wrapText="1"/>
    </xf>
    <xf numFmtId="0" fontId="14" fillId="0" borderId="0" xfId="0" applyFont="1"/>
    <xf numFmtId="0" fontId="14" fillId="0" borderId="3" xfId="0" applyFont="1" applyBorder="1"/>
    <xf numFmtId="0" fontId="14" fillId="0" borderId="12" xfId="0" applyFont="1" applyBorder="1"/>
    <xf numFmtId="0" fontId="10" fillId="0" borderId="14" xfId="0" applyFont="1" applyBorder="1"/>
    <xf numFmtId="0" fontId="13" fillId="0" borderId="12" xfId="0" applyFont="1" applyBorder="1"/>
    <xf numFmtId="0" fontId="12" fillId="6" borderId="0" xfId="0" applyFont="1" applyFill="1" applyBorder="1" applyAlignment="1">
      <alignment horizontal="left" wrapText="1"/>
    </xf>
    <xf numFmtId="0" fontId="13" fillId="0" borderId="0" xfId="0" applyFont="1" applyBorder="1"/>
    <xf numFmtId="0" fontId="15" fillId="0" borderId="0" xfId="0" applyFont="1" applyBorder="1"/>
    <xf numFmtId="0" fontId="16" fillId="0" borderId="0" xfId="128" applyFont="1"/>
    <xf numFmtId="0" fontId="15" fillId="0" borderId="0" xfId="0" applyFont="1" applyAlignment="1">
      <alignment horizontal="left" vertical="center" wrapText="1"/>
    </xf>
    <xf numFmtId="0" fontId="17" fillId="0" borderId="0" xfId="0" applyFont="1" applyAlignment="1">
      <alignment vertical="top"/>
    </xf>
    <xf numFmtId="0" fontId="18"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8" borderId="0" xfId="0" applyFont="1" applyFill="1" applyAlignment="1">
      <alignment horizontal="left" vertical="center"/>
    </xf>
    <xf numFmtId="0" fontId="1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2" fillId="7" borderId="0" xfId="0" applyFont="1" applyFill="1" applyAlignment="1">
      <alignment vertical="center"/>
    </xf>
    <xf numFmtId="0" fontId="22" fillId="9" borderId="0" xfId="0" applyFont="1" applyFill="1" applyAlignment="1">
      <alignment vertical="center"/>
    </xf>
    <xf numFmtId="0" fontId="22" fillId="9" borderId="0" xfId="0" applyFont="1" applyFill="1" applyAlignment="1">
      <alignment horizontal="left" vertical="center"/>
    </xf>
    <xf numFmtId="0" fontId="19"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3" borderId="10" xfId="27" applyFont="1" applyBorder="1" applyAlignment="1">
      <alignment vertical="center" wrapText="1"/>
    </xf>
    <xf numFmtId="164" fontId="10" fillId="4" borderId="15" xfId="0" applyNumberFormat="1" applyFont="1" applyFill="1" applyBorder="1" applyAlignment="1">
      <alignment horizontal="left" wrapText="1"/>
    </xf>
    <xf numFmtId="0" fontId="10" fillId="5" borderId="15" xfId="0" applyFont="1" applyFill="1" applyBorder="1" applyAlignment="1">
      <alignment horizontal="left" wrapText="1"/>
    </xf>
    <xf numFmtId="0" fontId="10" fillId="4" borderId="11" xfId="0" applyFont="1" applyFill="1" applyBorder="1" applyAlignment="1">
      <alignment horizontal="left" wrapText="1"/>
    </xf>
    <xf numFmtId="164" fontId="10" fillId="4" borderId="13" xfId="0" applyNumberFormat="1" applyFont="1" applyFill="1" applyBorder="1" applyAlignment="1">
      <alignment horizontal="left" wrapText="1"/>
    </xf>
    <xf numFmtId="0" fontId="10" fillId="4" borderId="13" xfId="0" applyFont="1" applyFill="1" applyBorder="1" applyAlignment="1">
      <alignment horizontal="left" wrapText="1"/>
    </xf>
    <xf numFmtId="0" fontId="10" fillId="5" borderId="13" xfId="0" applyFont="1" applyFill="1" applyBorder="1" applyAlignment="1">
      <alignment horizontal="left" wrapText="1"/>
    </xf>
    <xf numFmtId="0" fontId="1" fillId="0" borderId="0" xfId="0" applyFont="1" applyBorder="1" applyAlignment="1">
      <alignment vertical="top" wrapText="1"/>
    </xf>
    <xf numFmtId="0" fontId="3" fillId="0" borderId="0" xfId="0" applyFont="1" applyBorder="1" applyAlignment="1">
      <alignment vertical="top" wrapText="1"/>
    </xf>
    <xf numFmtId="0" fontId="2" fillId="0" borderId="7" xfId="0" applyFont="1" applyBorder="1" applyAlignment="1">
      <alignment vertical="top"/>
    </xf>
    <xf numFmtId="0" fontId="2" fillId="0" borderId="9" xfId="0" applyFont="1" applyBorder="1" applyAlignment="1">
      <alignment vertical="center" wrapText="1"/>
    </xf>
    <xf numFmtId="0" fontId="2" fillId="0" borderId="7" xfId="0" applyFont="1" applyBorder="1" applyAlignment="1">
      <alignment vertical="center" wrapText="1"/>
    </xf>
    <xf numFmtId="3" fontId="9" fillId="0" borderId="8" xfId="0" applyNumberFormat="1" applyFont="1" applyBorder="1"/>
    <xf numFmtId="0" fontId="3" fillId="0" borderId="9" xfId="0" applyFont="1" applyBorder="1" applyAlignment="1">
      <alignment horizontal="right"/>
    </xf>
    <xf numFmtId="3" fontId="3" fillId="0" borderId="6" xfId="0" applyNumberFormat="1" applyFont="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2" fillId="0" borderId="1" xfId="0" applyFont="1" applyFill="1" applyBorder="1" applyAlignment="1">
      <alignment vertical="center" wrapText="1"/>
    </xf>
    <xf numFmtId="0" fontId="2" fillId="0" borderId="6" xfId="0" applyFont="1" applyFill="1" applyBorder="1" applyAlignment="1">
      <alignment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top"/>
    </xf>
    <xf numFmtId="0" fontId="23" fillId="2" borderId="1" xfId="0" applyFont="1" applyFill="1" applyBorder="1" applyAlignment="1">
      <alignment horizontal="left" vertical="top" wrapText="1"/>
    </xf>
    <xf numFmtId="0" fontId="23" fillId="0" borderId="0" xfId="0" applyFont="1" applyBorder="1" applyAlignment="1">
      <alignment vertical="top" wrapText="1"/>
    </xf>
    <xf numFmtId="0" fontId="24" fillId="2" borderId="1" xfId="0" applyFont="1" applyFill="1" applyBorder="1" applyAlignment="1">
      <alignment horizontal="left" vertical="top" wrapText="1"/>
    </xf>
    <xf numFmtId="0" fontId="24" fillId="0" borderId="0" xfId="0" applyFont="1" applyBorder="1" applyAlignment="1">
      <alignment vertical="top" wrapText="1"/>
    </xf>
    <xf numFmtId="0" fontId="23" fillId="2" borderId="1" xfId="0" applyFont="1" applyFill="1" applyBorder="1" applyAlignment="1">
      <alignment horizontal="left" vertical="top"/>
    </xf>
    <xf numFmtId="0" fontId="24" fillId="2" borderId="1" xfId="0" applyFont="1" applyFill="1" applyBorder="1" applyAlignment="1">
      <alignment horizontal="left" vertical="top"/>
    </xf>
    <xf numFmtId="0" fontId="8" fillId="0" borderId="0" xfId="0" applyFont="1" applyAlignment="1">
      <alignment vertical="top"/>
    </xf>
    <xf numFmtId="0" fontId="26" fillId="0" borderId="0" xfId="0" applyFont="1" applyAlignment="1"/>
    <xf numFmtId="0" fontId="25" fillId="0" borderId="0" xfId="0" applyFont="1" applyAlignment="1">
      <alignment vertical="top"/>
    </xf>
    <xf numFmtId="0" fontId="25" fillId="0" borderId="1" xfId="0" applyFont="1" applyBorder="1"/>
    <xf numFmtId="3" fontId="13" fillId="0" borderId="0" xfId="0" applyNumberFormat="1" applyFont="1"/>
    <xf numFmtId="0" fontId="14" fillId="0" borderId="0" xfId="0" applyFont="1" applyBorder="1"/>
    <xf numFmtId="0" fontId="10" fillId="6" borderId="0" xfId="0" applyFont="1" applyFill="1" applyBorder="1" applyAlignment="1">
      <alignment horizontal="left" wrapText="1"/>
    </xf>
    <xf numFmtId="0" fontId="13" fillId="0" borderId="8" xfId="0" applyFont="1" applyBorder="1"/>
    <xf numFmtId="0" fontId="27" fillId="0" borderId="0" xfId="0" applyFont="1"/>
    <xf numFmtId="0" fontId="28" fillId="0" borderId="0" xfId="0" applyFont="1" applyAlignment="1">
      <alignment vertical="center"/>
    </xf>
    <xf numFmtId="0" fontId="30" fillId="0" borderId="0" xfId="0" applyFont="1" applyAlignment="1">
      <alignment vertical="center"/>
    </xf>
    <xf numFmtId="0" fontId="30" fillId="10" borderId="0" xfId="0" applyFont="1" applyFill="1" applyAlignment="1">
      <alignment vertical="center"/>
    </xf>
    <xf numFmtId="0" fontId="29" fillId="0" borderId="0" xfId="0" applyFont="1"/>
    <xf numFmtId="0" fontId="21" fillId="0" borderId="0" xfId="0" applyFont="1"/>
    <xf numFmtId="0" fontId="22" fillId="0" borderId="0" xfId="0" applyFont="1"/>
    <xf numFmtId="0" fontId="30" fillId="5" borderId="0" xfId="0" applyFont="1" applyFill="1" applyAlignment="1">
      <alignment vertical="center"/>
    </xf>
    <xf numFmtId="164" fontId="10" fillId="4" borderId="20" xfId="0" applyNumberFormat="1" applyFont="1" applyFill="1" applyBorder="1" applyAlignment="1">
      <alignment horizontal="left" wrapText="1"/>
    </xf>
    <xf numFmtId="164" fontId="10" fillId="4" borderId="21" xfId="0" applyNumberFormat="1" applyFont="1" applyFill="1" applyBorder="1" applyAlignment="1">
      <alignment horizontal="left" wrapText="1"/>
    </xf>
    <xf numFmtId="164" fontId="10" fillId="4" borderId="22" xfId="0" applyNumberFormat="1" applyFont="1" applyFill="1" applyBorder="1" applyAlignment="1">
      <alignment horizontal="left" wrapText="1"/>
    </xf>
    <xf numFmtId="0" fontId="10" fillId="5" borderId="22" xfId="0" applyFont="1" applyFill="1" applyBorder="1" applyAlignment="1">
      <alignment horizontal="left" wrapText="1"/>
    </xf>
    <xf numFmtId="164" fontId="10" fillId="4" borderId="23" xfId="0" applyNumberFormat="1" applyFont="1" applyFill="1" applyBorder="1" applyAlignment="1">
      <alignment horizontal="left" wrapText="1"/>
    </xf>
    <xf numFmtId="0" fontId="31" fillId="0" borderId="0" xfId="0" applyFont="1" applyBorder="1"/>
    <xf numFmtId="0" fontId="10" fillId="5" borderId="23" xfId="0" applyFont="1" applyFill="1" applyBorder="1" applyAlignment="1">
      <alignment horizontal="left" wrapText="1"/>
    </xf>
    <xf numFmtId="164" fontId="10" fillId="4" borderId="24" xfId="0" applyNumberFormat="1" applyFont="1" applyFill="1" applyBorder="1" applyAlignment="1">
      <alignment horizontal="left" wrapText="1"/>
    </xf>
    <xf numFmtId="164" fontId="10" fillId="4" borderId="14" xfId="0" applyNumberFormat="1" applyFont="1" applyFill="1" applyBorder="1" applyAlignment="1">
      <alignment horizontal="left" wrapText="1"/>
    </xf>
    <xf numFmtId="164" fontId="10" fillId="11" borderId="14" xfId="0" applyNumberFormat="1" applyFont="1" applyFill="1" applyBorder="1" applyAlignment="1">
      <alignment horizontal="left" wrapText="1"/>
    </xf>
    <xf numFmtId="0" fontId="10" fillId="5" borderId="14" xfId="0" applyFont="1" applyFill="1" applyBorder="1" applyAlignment="1">
      <alignment horizontal="left" wrapText="1"/>
    </xf>
    <xf numFmtId="0" fontId="10" fillId="4" borderId="14" xfId="0" applyFont="1" applyFill="1" applyBorder="1" applyAlignment="1">
      <alignment horizontal="left" wrapText="1"/>
    </xf>
    <xf numFmtId="0" fontId="10" fillId="11" borderId="27" xfId="0" applyFont="1" applyFill="1" applyBorder="1" applyAlignment="1">
      <alignment horizontal="left" wrapText="1"/>
    </xf>
    <xf numFmtId="0" fontId="10" fillId="5" borderId="26" xfId="0" applyFont="1" applyFill="1" applyBorder="1" applyAlignment="1">
      <alignment horizontal="left" wrapText="1"/>
    </xf>
    <xf numFmtId="0" fontId="10" fillId="5" borderId="28" xfId="0" applyFont="1" applyFill="1" applyBorder="1" applyAlignment="1">
      <alignment horizontal="left" wrapText="1"/>
    </xf>
    <xf numFmtId="164" fontId="10" fillId="5" borderId="29" xfId="0" applyNumberFormat="1" applyFont="1" applyFill="1" applyBorder="1" applyAlignment="1">
      <alignment horizontal="left" wrapText="1"/>
    </xf>
    <xf numFmtId="0" fontId="10" fillId="4" borderId="25" xfId="0" applyFont="1" applyFill="1" applyBorder="1" applyAlignment="1">
      <alignment horizontal="left" vertical="center"/>
    </xf>
    <xf numFmtId="0" fontId="10" fillId="4" borderId="18" xfId="0" applyFont="1" applyFill="1" applyBorder="1" applyAlignment="1">
      <alignment horizontal="left" vertical="center"/>
    </xf>
    <xf numFmtId="0" fontId="10" fillId="4" borderId="31" xfId="0" applyFont="1" applyFill="1" applyBorder="1" applyAlignment="1">
      <alignment horizontal="left" vertical="center"/>
    </xf>
    <xf numFmtId="0" fontId="10" fillId="4" borderId="19" xfId="0" applyFont="1" applyFill="1" applyBorder="1" applyAlignment="1">
      <alignment horizontal="left" wrapText="1"/>
    </xf>
    <xf numFmtId="0" fontId="10" fillId="4" borderId="16" xfId="0" applyFont="1" applyFill="1" applyBorder="1" applyAlignment="1">
      <alignment horizontal="left" wrapText="1"/>
    </xf>
    <xf numFmtId="0" fontId="10" fillId="4" borderId="24" xfId="0" applyFont="1" applyFill="1" applyBorder="1" applyAlignment="1">
      <alignment horizontal="left" wrapText="1"/>
    </xf>
    <xf numFmtId="0" fontId="10" fillId="4" borderId="34" xfId="0" applyFont="1" applyFill="1" applyBorder="1" applyAlignment="1">
      <alignment horizontal="left" vertical="center"/>
    </xf>
    <xf numFmtId="0" fontId="10" fillId="4" borderId="35" xfId="0" applyFont="1" applyFill="1" applyBorder="1" applyAlignment="1">
      <alignment horizontal="left" wrapText="1"/>
    </xf>
    <xf numFmtId="0" fontId="10" fillId="4" borderId="36" xfId="0" applyFont="1" applyFill="1" applyBorder="1" applyAlignment="1">
      <alignment horizontal="left" vertical="center"/>
    </xf>
    <xf numFmtId="0" fontId="10" fillId="4" borderId="33" xfId="0" applyFont="1" applyFill="1" applyBorder="1" applyAlignment="1">
      <alignment horizontal="left" wrapText="1"/>
    </xf>
    <xf numFmtId="0" fontId="1" fillId="0" borderId="32" xfId="0" applyFont="1" applyBorder="1"/>
    <xf numFmtId="0" fontId="8" fillId="0" borderId="30" xfId="0" applyFont="1" applyBorder="1"/>
    <xf numFmtId="0" fontId="2" fillId="0" borderId="0" xfId="0" applyFont="1" applyFill="1" applyBorder="1" applyAlignment="1">
      <alignmen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1" fillId="0" borderId="0" xfId="0" applyFont="1" applyFill="1" applyBorder="1" applyAlignment="1">
      <alignment vertical="center" wrapText="1"/>
    </xf>
    <xf numFmtId="0" fontId="2" fillId="0" borderId="9" xfId="0" applyFont="1" applyFill="1" applyBorder="1" applyAlignment="1">
      <alignment vertical="center" wrapText="1"/>
    </xf>
    <xf numFmtId="0" fontId="2" fillId="13" borderId="0" xfId="0" applyFont="1" applyFill="1" applyBorder="1" applyAlignment="1">
      <alignment horizontal="right"/>
    </xf>
    <xf numFmtId="3" fontId="2" fillId="13" borderId="0" xfId="0" applyNumberFormat="1" applyFont="1" applyFill="1" applyBorder="1"/>
    <xf numFmtId="3" fontId="1" fillId="0" borderId="6" xfId="0" applyNumberFormat="1" applyFont="1" applyBorder="1" applyAlignment="1">
      <alignment vertical="center" wrapText="1"/>
    </xf>
    <xf numFmtId="0" fontId="6" fillId="12" borderId="6" xfId="0" applyFont="1" applyFill="1" applyBorder="1" applyAlignment="1">
      <alignment vertical="center" wrapText="1"/>
    </xf>
    <xf numFmtId="0" fontId="33" fillId="2" borderId="1" xfId="0" applyFont="1" applyFill="1" applyBorder="1" applyAlignment="1">
      <alignment horizontal="left" vertical="center"/>
    </xf>
    <xf numFmtId="0" fontId="1" fillId="2" borderId="7" xfId="0" applyFont="1" applyFill="1" applyBorder="1" applyAlignment="1">
      <alignment horizontal="left" vertical="top"/>
    </xf>
    <xf numFmtId="0" fontId="1" fillId="0" borderId="8" xfId="0" applyFont="1" applyBorder="1" applyAlignment="1">
      <alignment vertical="top" wrapText="1"/>
    </xf>
    <xf numFmtId="0" fontId="6" fillId="12" borderId="9" xfId="0" applyFont="1" applyFill="1" applyBorder="1" applyAlignment="1">
      <alignment vertical="center" wrapText="1"/>
    </xf>
    <xf numFmtId="0" fontId="34" fillId="0" borderId="0" xfId="0" applyFont="1" applyBorder="1" applyAlignment="1">
      <alignment vertical="top" wrapText="1"/>
    </xf>
    <xf numFmtId="0" fontId="0" fillId="0" borderId="0" xfId="0" applyAlignment="1">
      <alignment vertical="center"/>
    </xf>
    <xf numFmtId="0" fontId="25" fillId="0" borderId="0" xfId="0" applyFont="1" applyBorder="1" applyAlignment="1">
      <alignment horizontal="left" vertical="center" wrapText="1"/>
    </xf>
    <xf numFmtId="0" fontId="0" fillId="0" borderId="0" xfId="0" applyAlignment="1">
      <alignment vertical="center"/>
    </xf>
    <xf numFmtId="0" fontId="0" fillId="0" borderId="3" xfId="0" applyBorder="1" applyAlignment="1"/>
    <xf numFmtId="4" fontId="10" fillId="4" borderId="13" xfId="0" applyNumberFormat="1" applyFont="1" applyFill="1" applyBorder="1" applyAlignment="1">
      <alignment horizontal="left" wrapText="1"/>
    </xf>
    <xf numFmtId="164" fontId="10" fillId="4" borderId="38" xfId="0" applyNumberFormat="1" applyFont="1" applyFill="1" applyBorder="1" applyAlignment="1">
      <alignment horizontal="left" wrapText="1"/>
    </xf>
    <xf numFmtId="165" fontId="10" fillId="4" borderId="25" xfId="298" applyNumberFormat="1" applyFont="1" applyFill="1" applyBorder="1" applyAlignment="1">
      <alignment horizontal="right" wrapText="1"/>
    </xf>
    <xf numFmtId="164" fontId="10" fillId="4" borderId="39" xfId="0" applyNumberFormat="1" applyFont="1" applyFill="1" applyBorder="1" applyAlignment="1">
      <alignment horizontal="left" wrapText="1"/>
    </xf>
    <xf numFmtId="164" fontId="38" fillId="4" borderId="14" xfId="0" applyNumberFormat="1" applyFont="1" applyFill="1" applyBorder="1" applyAlignment="1">
      <alignment horizontal="left" wrapText="1"/>
    </xf>
    <xf numFmtId="0" fontId="10" fillId="5" borderId="42" xfId="0" applyFont="1" applyFill="1" applyBorder="1" applyAlignment="1">
      <alignment horizontal="left" wrapText="1"/>
    </xf>
    <xf numFmtId="0" fontId="10" fillId="6" borderId="43" xfId="0" applyFont="1" applyFill="1" applyBorder="1" applyAlignment="1">
      <alignment horizontal="left" wrapText="1"/>
    </xf>
    <xf numFmtId="0" fontId="10" fillId="0" borderId="0" xfId="0" applyFont="1" applyBorder="1" applyAlignment="1">
      <alignment horizontal="left" vertical="center" wrapText="1"/>
    </xf>
    <xf numFmtId="165" fontId="10" fillId="4" borderId="25" xfId="298" applyNumberFormat="1" applyFont="1" applyFill="1" applyBorder="1" applyAlignment="1">
      <alignment horizontal="left" vertical="center"/>
    </xf>
    <xf numFmtId="0" fontId="1" fillId="0" borderId="0" xfId="0" applyFont="1" applyFill="1" applyBorder="1"/>
    <xf numFmtId="4" fontId="2" fillId="13" borderId="0" xfId="0" applyNumberFormat="1" applyFont="1" applyFill="1" applyBorder="1" applyAlignment="1">
      <alignment horizontal="right"/>
    </xf>
    <xf numFmtId="4" fontId="1" fillId="0" borderId="6" xfId="0" applyNumberFormat="1" applyFont="1" applyBorder="1" applyAlignment="1">
      <alignment vertical="center" wrapText="1"/>
    </xf>
    <xf numFmtId="3" fontId="1" fillId="0" borderId="0" xfId="0" applyNumberFormat="1" applyFont="1"/>
    <xf numFmtId="4" fontId="1" fillId="0" borderId="0" xfId="0" applyNumberFormat="1" applyFont="1"/>
    <xf numFmtId="0" fontId="6" fillId="3" borderId="6" xfId="27" applyFont="1" applyBorder="1" applyAlignment="1">
      <alignment vertical="center" wrapText="1"/>
    </xf>
    <xf numFmtId="0" fontId="1" fillId="14" borderId="1" xfId="0" applyFont="1" applyFill="1" applyBorder="1" applyAlignment="1">
      <alignment vertical="center" wrapText="1"/>
    </xf>
    <xf numFmtId="0" fontId="6" fillId="3" borderId="0" xfId="27" applyFont="1" applyBorder="1" applyAlignment="1">
      <alignment vertical="center" wrapText="1"/>
    </xf>
    <xf numFmtId="3" fontId="0" fillId="0" borderId="0" xfId="0" applyNumberFormat="1"/>
    <xf numFmtId="3" fontId="2" fillId="13" borderId="0" xfId="0" applyNumberFormat="1" applyFont="1" applyFill="1" applyBorder="1" applyAlignment="1">
      <alignment horizontal="right"/>
    </xf>
    <xf numFmtId="0" fontId="1" fillId="0" borderId="1" xfId="0" applyFont="1" applyBorder="1"/>
    <xf numFmtId="165" fontId="1" fillId="0" borderId="0" xfId="298" applyNumberFormat="1" applyFont="1"/>
    <xf numFmtId="165" fontId="2" fillId="13" borderId="0" xfId="298" applyNumberFormat="1" applyFont="1" applyFill="1" applyBorder="1" applyAlignment="1">
      <alignment horizontal="right"/>
    </xf>
    <xf numFmtId="4" fontId="9" fillId="0" borderId="8" xfId="298" applyNumberFormat="1" applyFont="1" applyBorder="1"/>
    <xf numFmtId="165" fontId="1" fillId="0" borderId="0" xfId="298" applyNumberFormat="1" applyFont="1" applyAlignment="1">
      <alignment vertical="center"/>
    </xf>
    <xf numFmtId="165" fontId="1" fillId="0" borderId="6" xfId="298" applyNumberFormat="1" applyFont="1" applyFill="1" applyBorder="1" applyAlignment="1">
      <alignment vertical="center" wrapText="1"/>
    </xf>
    <xf numFmtId="0" fontId="1" fillId="0" borderId="0" xfId="0" applyFont="1" applyFill="1"/>
    <xf numFmtId="0" fontId="0" fillId="0" borderId="0" xfId="0" applyAlignment="1">
      <alignment horizontal="left"/>
    </xf>
    <xf numFmtId="0" fontId="0" fillId="0" borderId="0" xfId="0" pivotButton="1"/>
    <xf numFmtId="4" fontId="0" fillId="0" borderId="0" xfId="0" applyNumberFormat="1"/>
    <xf numFmtId="4" fontId="1" fillId="0" borderId="0" xfId="0" applyNumberFormat="1" applyFont="1" applyFill="1" applyBorder="1" applyAlignment="1">
      <alignment vertical="center" wrapText="1"/>
    </xf>
    <xf numFmtId="0" fontId="2" fillId="0" borderId="0" xfId="0" applyFont="1" applyBorder="1" applyAlignment="1">
      <alignment vertical="center" wrapText="1"/>
    </xf>
    <xf numFmtId="3" fontId="1" fillId="0" borderId="0" xfId="0" applyNumberFormat="1" applyFont="1" applyBorder="1" applyAlignment="1">
      <alignment vertical="center" wrapText="1"/>
    </xf>
    <xf numFmtId="9" fontId="1" fillId="0" borderId="0" xfId="300" applyFont="1"/>
    <xf numFmtId="165" fontId="10" fillId="4" borderId="17" xfId="298" applyNumberFormat="1" applyFont="1" applyFill="1" applyBorder="1" applyAlignment="1">
      <alignment horizontal="right" wrapText="1"/>
    </xf>
    <xf numFmtId="0" fontId="2" fillId="0" borderId="0" xfId="0" applyFont="1"/>
    <xf numFmtId="3" fontId="2" fillId="0" borderId="0" xfId="0" applyNumberFormat="1" applyFont="1"/>
    <xf numFmtId="0" fontId="10" fillId="10" borderId="37" xfId="0" applyFont="1" applyFill="1" applyBorder="1" applyAlignment="1">
      <alignment horizontal="left" wrapText="1"/>
    </xf>
    <xf numFmtId="0" fontId="10" fillId="10" borderId="18" xfId="0" applyFont="1" applyFill="1" applyBorder="1" applyAlignment="1">
      <alignment horizontal="left" wrapText="1"/>
    </xf>
    <xf numFmtId="0" fontId="10" fillId="10" borderId="40" xfId="0" applyFont="1" applyFill="1" applyBorder="1" applyAlignment="1">
      <alignment horizontal="left" wrapText="1"/>
    </xf>
    <xf numFmtId="0" fontId="10" fillId="10" borderId="41" xfId="0" applyFont="1" applyFill="1" applyBorder="1" applyAlignment="1">
      <alignment horizontal="left" wrapText="1"/>
    </xf>
    <xf numFmtId="0" fontId="10" fillId="5" borderId="15" xfId="0" applyFont="1" applyFill="1" applyBorder="1" applyAlignment="1">
      <alignment horizontal="left" wrapText="1"/>
    </xf>
    <xf numFmtId="0" fontId="10" fillId="5" borderId="22" xfId="0" applyFont="1" applyFill="1" applyBorder="1" applyAlignment="1">
      <alignment horizontal="left" wrapText="1"/>
    </xf>
    <xf numFmtId="0" fontId="36" fillId="0" borderId="1"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1" xfId="0" applyFont="1" applyBorder="1" applyAlignment="1">
      <alignment horizontal="left" vertical="center" wrapText="1"/>
    </xf>
    <xf numFmtId="3" fontId="13" fillId="0" borderId="0" xfId="0" applyNumberFormat="1" applyFont="1" applyAlignment="1">
      <alignment vertical="center"/>
    </xf>
    <xf numFmtId="0" fontId="0" fillId="0" borderId="0" xfId="0" applyAlignment="1">
      <alignment vertical="center"/>
    </xf>
    <xf numFmtId="0" fontId="8" fillId="0" borderId="3" xfId="0" applyFont="1" applyBorder="1" applyAlignment="1">
      <alignment horizontal="left"/>
    </xf>
    <xf numFmtId="0" fontId="0" fillId="0" borderId="3" xfId="0" applyBorder="1" applyAlignment="1"/>
    <xf numFmtId="0" fontId="35" fillId="0" borderId="2" xfId="0" applyFont="1" applyBorder="1" applyAlignment="1">
      <alignment vertical="center" wrapText="1"/>
    </xf>
    <xf numFmtId="0" fontId="0" fillId="0" borderId="5" xfId="0" applyBorder="1" applyAlignment="1"/>
    <xf numFmtId="0" fontId="8" fillId="0" borderId="2" xfId="0" applyFont="1" applyBorder="1" applyAlignment="1"/>
    <xf numFmtId="0" fontId="8" fillId="0" borderId="2" xfId="0" applyFont="1" applyBorder="1" applyAlignment="1">
      <alignment vertical="center" wrapText="1"/>
    </xf>
    <xf numFmtId="164" fontId="15" fillId="4" borderId="13" xfId="0" applyNumberFormat="1" applyFont="1" applyFill="1" applyBorder="1" applyAlignment="1">
      <alignment horizontal="left" wrapText="1"/>
    </xf>
    <xf numFmtId="0" fontId="41" fillId="4" borderId="13" xfId="128" applyFont="1" applyFill="1" applyBorder="1" applyAlignment="1">
      <alignment horizontal="left" wrapText="1"/>
    </xf>
    <xf numFmtId="0" fontId="15" fillId="4" borderId="13" xfId="0" applyFont="1" applyFill="1" applyBorder="1" applyAlignment="1">
      <alignment horizontal="left" wrapText="1"/>
    </xf>
  </cellXfs>
  <cellStyles count="301">
    <cellStyle name="Entrée" xfId="27" builtinId="2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8"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07" builtinId="9" hidden="1"/>
    <cellStyle name="Lien hypertexte visité" xfId="208" builtinId="9" hidden="1"/>
    <cellStyle name="Lien hypertexte visité" xfId="209" builtinId="9" hidden="1"/>
    <cellStyle name="Lien hypertexte visité" xfId="210" builtinId="9" hidden="1"/>
    <cellStyle name="Lien hypertexte visité" xfId="211"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Lien hypertexte visité" xfId="231" builtinId="9" hidden="1"/>
    <cellStyle name="Lien hypertexte visité" xfId="232" builtinId="9" hidden="1"/>
    <cellStyle name="Lien hypertexte visité" xfId="233" builtinId="9" hidden="1"/>
    <cellStyle name="Lien hypertexte visité" xfId="234" builtinId="9" hidden="1"/>
    <cellStyle name="Lien hypertexte visité" xfId="235" builtinId="9" hidden="1"/>
    <cellStyle name="Lien hypertexte visité" xfId="236" builtinId="9" hidden="1"/>
    <cellStyle name="Lien hypertexte visité" xfId="237" builtinId="9" hidden="1"/>
    <cellStyle name="Lien hypertexte visité" xfId="238" builtinId="9" hidden="1"/>
    <cellStyle name="Lien hypertexte visité" xfId="239" builtinId="9" hidden="1"/>
    <cellStyle name="Lien hypertexte visité" xfId="240" builtinId="9" hidden="1"/>
    <cellStyle name="Lien hypertexte visité" xfId="241" builtinId="9" hidden="1"/>
    <cellStyle name="Lien hypertexte visité" xfId="242" builtinId="9" hidden="1"/>
    <cellStyle name="Lien hypertexte visité" xfId="243" builtinId="9" hidden="1"/>
    <cellStyle name="Lien hypertexte visité" xfId="244" builtinId="9" hidden="1"/>
    <cellStyle name="Lien hypertexte visité" xfId="245" builtinId="9" hidden="1"/>
    <cellStyle name="Lien hypertexte visité" xfId="246" builtinId="9" hidden="1"/>
    <cellStyle name="Lien hypertexte visité" xfId="247" builtinId="9" hidden="1"/>
    <cellStyle name="Lien hypertexte visité" xfId="248" builtinId="9" hidden="1"/>
    <cellStyle name="Lien hypertexte visité" xfId="249" builtinId="9" hidden="1"/>
    <cellStyle name="Lien hypertexte visité" xfId="250" builtinId="9" hidden="1"/>
    <cellStyle name="Lien hypertexte visité" xfId="251" builtinId="9" hidden="1"/>
    <cellStyle name="Lien hypertexte visité" xfId="252" builtinId="9" hidden="1"/>
    <cellStyle name="Lien hypertexte visité" xfId="253" builtinId="9" hidden="1"/>
    <cellStyle name="Lien hypertexte visité" xfId="254" builtinId="9" hidden="1"/>
    <cellStyle name="Lien hypertexte visité" xfId="255" builtinId="9" hidden="1"/>
    <cellStyle name="Lien hypertexte visité" xfId="256" builtinId="9" hidden="1"/>
    <cellStyle name="Lien hypertexte visité" xfId="257" builtinId="9" hidden="1"/>
    <cellStyle name="Lien hypertexte visité" xfId="258" builtinId="9" hidden="1"/>
    <cellStyle name="Lien hypertexte visité" xfId="259" builtinId="9" hidden="1"/>
    <cellStyle name="Lien hypertexte visité" xfId="260" builtinId="9" hidden="1"/>
    <cellStyle name="Lien hypertexte visité" xfId="261" builtinId="9" hidden="1"/>
    <cellStyle name="Lien hypertexte visité" xfId="262" builtinId="9" hidden="1"/>
    <cellStyle name="Lien hypertexte visité" xfId="263" builtinId="9" hidden="1"/>
    <cellStyle name="Lien hypertexte visité" xfId="264" builtinId="9" hidden="1"/>
    <cellStyle name="Lien hypertexte visité" xfId="265" builtinId="9" hidden="1"/>
    <cellStyle name="Lien hypertexte visité" xfId="266" builtinId="9" hidden="1"/>
    <cellStyle name="Lien hypertexte visité" xfId="267" builtinId="9" hidden="1"/>
    <cellStyle name="Lien hypertexte visité" xfId="268" builtinId="9" hidden="1"/>
    <cellStyle name="Lien hypertexte visité" xfId="269" builtinId="9" hidden="1"/>
    <cellStyle name="Lien hypertexte visité" xfId="270" builtinId="9" hidden="1"/>
    <cellStyle name="Lien hypertexte visité" xfId="271" builtinId="9" hidden="1"/>
    <cellStyle name="Lien hypertexte visité" xfId="272" builtinId="9" hidden="1"/>
    <cellStyle name="Lien hypertexte visité" xfId="273" builtinId="9" hidden="1"/>
    <cellStyle name="Lien hypertexte visité" xfId="274" builtinId="9" hidden="1"/>
    <cellStyle name="Lien hypertexte visité" xfId="275" builtinId="9" hidden="1"/>
    <cellStyle name="Lien hypertexte visité" xfId="276" builtinId="9" hidden="1"/>
    <cellStyle name="Lien hypertexte visité" xfId="277" builtinId="9" hidden="1"/>
    <cellStyle name="Lien hypertexte visité" xfId="278" builtinId="9" hidden="1"/>
    <cellStyle name="Lien hypertexte visité" xfId="279" builtinId="9" hidden="1"/>
    <cellStyle name="Lien hypertexte visité" xfId="280" builtinId="9" hidden="1"/>
    <cellStyle name="Lien hypertexte visité" xfId="281" builtinId="9" hidden="1"/>
    <cellStyle name="Lien hypertexte visité" xfId="282" builtinId="9" hidden="1"/>
    <cellStyle name="Lien hypertexte visité" xfId="283" builtinId="9" hidden="1"/>
    <cellStyle name="Lien hypertexte visité" xfId="284" builtinId="9" hidden="1"/>
    <cellStyle name="Lien hypertexte visité" xfId="285" builtinId="9" hidden="1"/>
    <cellStyle name="Lien hypertexte visité" xfId="286" builtinId="9" hidden="1"/>
    <cellStyle name="Lien hypertexte visité" xfId="287" builtinId="9" hidden="1"/>
    <cellStyle name="Lien hypertexte visité" xfId="288" builtinId="9" hidden="1"/>
    <cellStyle name="Lien hypertexte visité" xfId="289" builtinId="9" hidden="1"/>
    <cellStyle name="Lien hypertexte visité" xfId="290" builtinId="9" hidden="1"/>
    <cellStyle name="Lien hypertexte visité" xfId="291" builtinId="9" hidden="1"/>
    <cellStyle name="Lien hypertexte visité" xfId="292" builtinId="9" hidden="1"/>
    <cellStyle name="Lien hypertexte visité" xfId="293" builtinId="9" hidden="1"/>
    <cellStyle name="Lien hypertexte visité" xfId="294" builtinId="9" hidden="1"/>
    <cellStyle name="Lien hypertexte visité" xfId="295" builtinId="9" hidden="1"/>
    <cellStyle name="Lien hypertexte visité" xfId="296" builtinId="9" hidden="1"/>
    <cellStyle name="Lien hypertexte visité" xfId="297" builtinId="9" hidden="1"/>
    <cellStyle name="Milliers" xfId="298" builtinId="3"/>
    <cellStyle name="Normal" xfId="0" builtinId="0"/>
    <cellStyle name="Normal 2 5" xfId="299"/>
    <cellStyle name="Pourcentage" xfId="300" builtinId="5"/>
  </cellStyles>
  <dxfs count="95">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4" formatCode="#,##0.0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med%20Zouari/Desktop/Togo%2003%20nov%202016/Reconciliation%20database%20-%20ITIE%20Togo%202014%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ies"/>
      <sheetName val="Lists"/>
      <sheetName val="Taxes"/>
      <sheetName val="Companies info"/>
      <sheetName val="Certification"/>
      <sheetName val="Emploi"/>
      <sheetName val="Licences"/>
      <sheetName val="Qté-Export"/>
      <sheetName val="Export-dest"/>
      <sheetName val="Ownership"/>
      <sheetName val="Contribution sociales"/>
      <sheetName val="Gov Ag"/>
      <sheetName val="Sheet4"/>
      <sheetName val="Liste des licences"/>
      <sheetName val="Transferts inf"/>
      <sheetName val="C (1)"/>
      <sheetName val="Sheet9"/>
      <sheetName val="Sheet7"/>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Adjust per Tax (C)"/>
      <sheetName val="Adjust per Comp (C)"/>
      <sheetName val="Sheet3"/>
      <sheetName val="Adjust per Tax (Gov)"/>
      <sheetName val="Adjust per Comp (Gov)"/>
      <sheetName val="Total Adjust"/>
      <sheetName val="Revenue comparison"/>
      <sheetName val="Calcul revenu"/>
      <sheetName val="Sheet8"/>
      <sheetName val="Sheet5"/>
      <sheetName val="Reporting by tax"/>
      <sheetName val="Reporting by Comp"/>
      <sheetName val="Exhaus"/>
      <sheetName val="Results"/>
      <sheetName val="Revenu du secteur"/>
      <sheetName val="Unrec diff Tax"/>
      <sheetName val="Sheet1"/>
      <sheetName val="Unrec diff Comp"/>
      <sheetName val="Sheet2"/>
      <sheetName val="Sheet6"/>
      <sheetName val="Analysis Rec Ex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5">
          <cell r="B5" t="str">
            <v>Frais d’instruction du dossier</v>
          </cell>
          <cell r="C5">
            <v>2950000</v>
          </cell>
          <cell r="D5">
            <v>3350000</v>
          </cell>
          <cell r="E5">
            <v>-400000</v>
          </cell>
          <cell r="F5">
            <v>0</v>
          </cell>
          <cell r="G5">
            <v>0</v>
          </cell>
          <cell r="H5">
            <v>0</v>
          </cell>
          <cell r="I5">
            <v>2950000</v>
          </cell>
          <cell r="J5">
            <v>3350000</v>
          </cell>
        </row>
        <row r="6">
          <cell r="B6" t="str">
            <v>Droits Fixes</v>
          </cell>
          <cell r="C6">
            <v>7290200</v>
          </cell>
          <cell r="D6">
            <v>12500000</v>
          </cell>
          <cell r="E6">
            <v>-5209800</v>
          </cell>
          <cell r="F6">
            <v>-2490200</v>
          </cell>
          <cell r="G6">
            <v>0</v>
          </cell>
          <cell r="H6">
            <v>-2490200</v>
          </cell>
          <cell r="I6">
            <v>4800000</v>
          </cell>
          <cell r="J6">
            <v>12500000</v>
          </cell>
        </row>
        <row r="7">
          <cell r="B7" t="str">
            <v>Redevances  Superficiaires</v>
          </cell>
          <cell r="C7">
            <v>35394475</v>
          </cell>
          <cell r="D7">
            <v>38677225</v>
          </cell>
          <cell r="E7">
            <v>-3282750</v>
          </cell>
          <cell r="F7">
            <v>2060000</v>
          </cell>
          <cell r="G7">
            <v>0</v>
          </cell>
          <cell r="H7">
            <v>2060000</v>
          </cell>
          <cell r="I7">
            <v>37454475</v>
          </cell>
          <cell r="J7">
            <v>38677225</v>
          </cell>
        </row>
        <row r="8">
          <cell r="B8" t="str">
            <v>Redevances Minières (Royalties)</v>
          </cell>
          <cell r="C8">
            <v>718235984</v>
          </cell>
          <cell r="D8">
            <v>736681684</v>
          </cell>
          <cell r="E8">
            <v>-18445700</v>
          </cell>
          <cell r="F8">
            <v>-3185400</v>
          </cell>
          <cell r="G8">
            <v>0</v>
          </cell>
          <cell r="H8">
            <v>-3185400</v>
          </cell>
          <cell r="I8">
            <v>715050584</v>
          </cell>
          <cell r="J8">
            <v>736681684</v>
          </cell>
        </row>
        <row r="9">
          <cell r="B9" t="str">
            <v>Pénalités aux infractions minières</v>
          </cell>
          <cell r="C9">
            <v>0</v>
          </cell>
          <cell r="D9">
            <v>0</v>
          </cell>
          <cell r="E9">
            <v>0</v>
          </cell>
          <cell r="F9">
            <v>0</v>
          </cell>
          <cell r="G9">
            <v>0</v>
          </cell>
          <cell r="H9">
            <v>0</v>
          </cell>
          <cell r="I9">
            <v>0</v>
          </cell>
          <cell r="J9">
            <v>0</v>
          </cell>
        </row>
        <row r="10">
          <cell r="C10">
            <v>5981360947</v>
          </cell>
          <cell r="D10">
            <v>10288642431</v>
          </cell>
          <cell r="E10">
            <v>-4307281484</v>
          </cell>
          <cell r="F10">
            <v>-286910710</v>
          </cell>
          <cell r="G10">
            <v>-4494740377</v>
          </cell>
          <cell r="H10">
            <v>4207829667</v>
          </cell>
          <cell r="I10">
            <v>5694450237</v>
          </cell>
          <cell r="J10">
            <v>5793902054</v>
          </cell>
        </row>
        <row r="11">
          <cell r="B11" t="str">
            <v>Impôt sur les Sociétés (IS)</v>
          </cell>
          <cell r="C11">
            <v>2302348619</v>
          </cell>
          <cell r="D11">
            <v>1526103600</v>
          </cell>
          <cell r="E11">
            <v>776245019</v>
          </cell>
          <cell r="F11">
            <v>-229652856</v>
          </cell>
          <cell r="G11">
            <v>547924694</v>
          </cell>
          <cell r="H11">
            <v>-777577550</v>
          </cell>
          <cell r="I11">
            <v>2072695763</v>
          </cell>
          <cell r="J11">
            <v>2074028294</v>
          </cell>
        </row>
        <row r="12">
          <cell r="B12" t="str">
            <v>Impôt sur le Revenu des Capitaux  Mobiliers (IRCM)</v>
          </cell>
          <cell r="C12">
            <v>69266961</v>
          </cell>
          <cell r="D12">
            <v>141959951</v>
          </cell>
          <cell r="E12">
            <v>-72692990</v>
          </cell>
          <cell r="F12">
            <v>10623066</v>
          </cell>
          <cell r="G12">
            <v>-62095924</v>
          </cell>
          <cell r="H12">
            <v>72718990</v>
          </cell>
          <cell r="I12">
            <v>79890027</v>
          </cell>
          <cell r="J12">
            <v>79864027</v>
          </cell>
        </row>
        <row r="13">
          <cell r="B13" t="str">
            <v>Impôt Minimum Forfaitaire (IMF)</v>
          </cell>
          <cell r="C13">
            <v>165219309</v>
          </cell>
          <cell r="D13">
            <v>877421697</v>
          </cell>
          <cell r="E13">
            <v>-712202388</v>
          </cell>
          <cell r="F13">
            <v>-35785071</v>
          </cell>
          <cell r="G13">
            <v>-742888908</v>
          </cell>
          <cell r="H13">
            <v>707103837</v>
          </cell>
          <cell r="I13">
            <v>129434238</v>
          </cell>
          <cell r="J13">
            <v>134532789</v>
          </cell>
        </row>
        <row r="14">
          <cell r="B14" t="str">
            <v>Taxe professionnelle (TP)</v>
          </cell>
          <cell r="C14">
            <v>983149167</v>
          </cell>
          <cell r="D14">
            <v>316129167</v>
          </cell>
          <cell r="E14">
            <v>667020000</v>
          </cell>
          <cell r="F14">
            <v>-57956119</v>
          </cell>
          <cell r="G14">
            <v>609775613</v>
          </cell>
          <cell r="H14">
            <v>-667731732</v>
          </cell>
          <cell r="I14">
            <v>925193048</v>
          </cell>
          <cell r="J14">
            <v>925904780</v>
          </cell>
        </row>
        <row r="15">
          <cell r="B15" t="str">
            <v>Taxes Foncières (TF)</v>
          </cell>
          <cell r="C15">
            <v>66449947</v>
          </cell>
          <cell r="D15">
            <v>18576189</v>
          </cell>
          <cell r="E15">
            <v>47873758</v>
          </cell>
          <cell r="F15">
            <v>-3985210</v>
          </cell>
          <cell r="G15">
            <v>44313573</v>
          </cell>
          <cell r="H15">
            <v>-48298783</v>
          </cell>
          <cell r="I15">
            <v>62464737</v>
          </cell>
          <cell r="J15">
            <v>62889762</v>
          </cell>
        </row>
        <row r="16">
          <cell r="B16" t="str">
            <v>Impôt sur le Revenu des Personnes Physiques IRPP/IRTS</v>
          </cell>
          <cell r="C16">
            <v>525732501</v>
          </cell>
          <cell r="D16">
            <v>1164446175</v>
          </cell>
          <cell r="E16">
            <v>-638713674</v>
          </cell>
          <cell r="F16">
            <v>8428081</v>
          </cell>
          <cell r="G16">
            <v>-630609990</v>
          </cell>
          <cell r="H16">
            <v>639038071</v>
          </cell>
          <cell r="I16">
            <v>534160582</v>
          </cell>
          <cell r="J16">
            <v>533836185</v>
          </cell>
        </row>
        <row r="17">
          <cell r="B17" t="str">
            <v>Taxes sur Salaires (TS)</v>
          </cell>
          <cell r="C17">
            <v>384218182</v>
          </cell>
          <cell r="D17">
            <v>470212556</v>
          </cell>
          <cell r="E17">
            <v>-85994374</v>
          </cell>
          <cell r="F17">
            <v>-1685529</v>
          </cell>
          <cell r="G17">
            <v>-85237263</v>
          </cell>
          <cell r="H17">
            <v>83551734</v>
          </cell>
          <cell r="I17">
            <v>382532653</v>
          </cell>
          <cell r="J17">
            <v>384975293</v>
          </cell>
        </row>
        <row r="18">
          <cell r="B18" t="str">
            <v>Taxes Complémentaires sur Salaire (TCS)</v>
          </cell>
          <cell r="C18">
            <v>7862026</v>
          </cell>
          <cell r="D18">
            <v>10493829</v>
          </cell>
          <cell r="E18">
            <v>-2631803</v>
          </cell>
          <cell r="F18">
            <v>-143125</v>
          </cell>
          <cell r="G18">
            <v>-2583528</v>
          </cell>
          <cell r="H18">
            <v>2440403</v>
          </cell>
          <cell r="I18">
            <v>7718901</v>
          </cell>
          <cell r="J18">
            <v>7910301</v>
          </cell>
        </row>
        <row r="19">
          <cell r="B19" t="str">
            <v>Taxe sur la Valeur Ajoutée (TVA)</v>
          </cell>
          <cell r="C19">
            <v>716584368</v>
          </cell>
          <cell r="D19">
            <v>4594438133</v>
          </cell>
          <cell r="E19">
            <v>-3877853765</v>
          </cell>
          <cell r="F19">
            <v>42943583</v>
          </cell>
          <cell r="G19">
            <v>-3746199678</v>
          </cell>
          <cell r="H19">
            <v>3789143261</v>
          </cell>
          <cell r="I19">
            <v>759527951</v>
          </cell>
          <cell r="J19">
            <v>848238455</v>
          </cell>
        </row>
        <row r="20">
          <cell r="B20" t="str">
            <v>Retenue sur prestation de services (RSPS)</v>
          </cell>
          <cell r="C20">
            <v>700182815</v>
          </cell>
          <cell r="D20">
            <v>717886914</v>
          </cell>
          <cell r="E20">
            <v>-17704099</v>
          </cell>
          <cell r="F20">
            <v>-2401095</v>
          </cell>
          <cell r="G20">
            <v>-19513503</v>
          </cell>
          <cell r="H20">
            <v>17112408</v>
          </cell>
          <cell r="I20">
            <v>697781720</v>
          </cell>
          <cell r="J20">
            <v>698373411</v>
          </cell>
        </row>
        <row r="21">
          <cell r="B21" t="str">
            <v>Retenue sur loyer (RSL)</v>
          </cell>
          <cell r="C21">
            <v>12765111</v>
          </cell>
          <cell r="D21">
            <v>27547866</v>
          </cell>
          <cell r="E21">
            <v>-14782755</v>
          </cell>
          <cell r="F21">
            <v>-736608</v>
          </cell>
          <cell r="G21">
            <v>-15169764</v>
          </cell>
          <cell r="H21">
            <v>14433156</v>
          </cell>
          <cell r="I21">
            <v>12028503</v>
          </cell>
          <cell r="J21">
            <v>12378102</v>
          </cell>
        </row>
        <row r="22">
          <cell r="B22" t="str">
            <v xml:space="preserve">Taxe sur la Fabrication et la commercialisation des boissons </v>
          </cell>
          <cell r="C22">
            <v>11980870</v>
          </cell>
          <cell r="D22">
            <v>15961740</v>
          </cell>
          <cell r="E22">
            <v>-3980870</v>
          </cell>
          <cell r="F22">
            <v>3980870</v>
          </cell>
          <cell r="G22">
            <v>0</v>
          </cell>
          <cell r="H22">
            <v>3980870</v>
          </cell>
          <cell r="I22">
            <v>15961740</v>
          </cell>
          <cell r="J22">
            <v>15961740</v>
          </cell>
        </row>
        <row r="23">
          <cell r="B23" t="str">
            <v>Taxe d'enlèvement d'ordure (TEO)</v>
          </cell>
          <cell r="C23">
            <v>2921818</v>
          </cell>
          <cell r="D23">
            <v>2406984</v>
          </cell>
          <cell r="E23">
            <v>514834</v>
          </cell>
          <cell r="F23">
            <v>769035</v>
          </cell>
          <cell r="G23">
            <v>1376618</v>
          </cell>
          <cell r="H23">
            <v>-607583</v>
          </cell>
          <cell r="I23">
            <v>3690853</v>
          </cell>
          <cell r="J23">
            <v>3783602</v>
          </cell>
        </row>
        <row r="24">
          <cell r="B24" t="str">
            <v>Taxe professionnelle unique (TPU)</v>
          </cell>
          <cell r="C24">
            <v>0</v>
          </cell>
          <cell r="D24">
            <v>375</v>
          </cell>
          <cell r="E24">
            <v>-375</v>
          </cell>
          <cell r="F24">
            <v>375</v>
          </cell>
          <cell r="G24">
            <v>0</v>
          </cell>
          <cell r="H24">
            <v>375</v>
          </cell>
          <cell r="I24">
            <v>375</v>
          </cell>
          <cell r="J24">
            <v>375</v>
          </cell>
        </row>
        <row r="25">
          <cell r="B25" t="str">
            <v>Redressements fiscaux et pénalités payés au CI</v>
          </cell>
          <cell r="C25">
            <v>32679253</v>
          </cell>
          <cell r="D25">
            <v>405057255</v>
          </cell>
          <cell r="E25">
            <v>-372378002</v>
          </cell>
          <cell r="F25">
            <v>-21310107</v>
          </cell>
          <cell r="G25">
            <v>-393832317</v>
          </cell>
          <cell r="H25">
            <v>372522210</v>
          </cell>
          <cell r="I25">
            <v>11369146</v>
          </cell>
          <cell r="J25">
            <v>11224938</v>
          </cell>
        </row>
        <row r="26">
          <cell r="C26">
            <v>4987753928</v>
          </cell>
          <cell r="D26">
            <v>4140237271</v>
          </cell>
          <cell r="E26">
            <v>847516657</v>
          </cell>
          <cell r="F26">
            <v>42680174</v>
          </cell>
          <cell r="G26">
            <v>793955712</v>
          </cell>
          <cell r="H26">
            <v>-751275538</v>
          </cell>
          <cell r="I26">
            <v>5030434102</v>
          </cell>
          <cell r="J26">
            <v>4934192983</v>
          </cell>
        </row>
        <row r="27">
          <cell r="B27" t="str">
            <v>Droit de Douane (DD-RS-PCS-PC-RI et autres)</v>
          </cell>
          <cell r="C27">
            <v>2796921607</v>
          </cell>
          <cell r="D27">
            <v>2581935439</v>
          </cell>
          <cell r="E27">
            <v>214986168</v>
          </cell>
          <cell r="F27">
            <v>52474380</v>
          </cell>
          <cell r="G27">
            <v>216049305</v>
          </cell>
          <cell r="H27">
            <v>-163574925</v>
          </cell>
          <cell r="I27">
            <v>2849395987</v>
          </cell>
          <cell r="J27">
            <v>2797984744</v>
          </cell>
        </row>
        <row r="28">
          <cell r="B28" t="str">
            <v>Taxe sur la Valeur Ajoutée (TVA) au cordon douanier</v>
          </cell>
          <cell r="C28">
            <v>2190832321</v>
          </cell>
          <cell r="D28">
            <v>1558301832</v>
          </cell>
          <cell r="E28">
            <v>632530489</v>
          </cell>
          <cell r="F28">
            <v>-9794206</v>
          </cell>
          <cell r="G28">
            <v>577906407</v>
          </cell>
          <cell r="H28">
            <v>-587700613</v>
          </cell>
          <cell r="I28">
            <v>2181038115</v>
          </cell>
          <cell r="J28">
            <v>2136208239</v>
          </cell>
        </row>
        <row r="29">
          <cell r="B29" t="str">
            <v>Taxe sur la commercialisation des pierres et substances précieuses</v>
          </cell>
          <cell r="C29">
            <v>0</v>
          </cell>
          <cell r="D29">
            <v>0</v>
          </cell>
          <cell r="E29">
            <v>0</v>
          </cell>
          <cell r="F29">
            <v>0</v>
          </cell>
          <cell r="G29">
            <v>0</v>
          </cell>
          <cell r="H29">
            <v>0</v>
          </cell>
          <cell r="I29">
            <v>0</v>
          </cell>
          <cell r="J29">
            <v>0</v>
          </cell>
        </row>
        <row r="30">
          <cell r="B30" t="str">
            <v>Pénalités douanières</v>
          </cell>
          <cell r="C30">
            <v>0</v>
          </cell>
          <cell r="D30">
            <v>0</v>
          </cell>
          <cell r="E30">
            <v>0</v>
          </cell>
          <cell r="F30">
            <v>0</v>
          </cell>
          <cell r="G30">
            <v>0</v>
          </cell>
          <cell r="H30">
            <v>0</v>
          </cell>
          <cell r="I30">
            <v>0</v>
          </cell>
          <cell r="J30">
            <v>0</v>
          </cell>
        </row>
        <row r="31">
          <cell r="C31">
            <v>3165187978</v>
          </cell>
          <cell r="D31">
            <v>3165187978</v>
          </cell>
          <cell r="E31">
            <v>0</v>
          </cell>
          <cell r="F31">
            <v>0</v>
          </cell>
          <cell r="G31">
            <v>0</v>
          </cell>
          <cell r="H31">
            <v>0</v>
          </cell>
          <cell r="I31">
            <v>3165187978</v>
          </cell>
          <cell r="J31">
            <v>3165187978</v>
          </cell>
        </row>
        <row r="32">
          <cell r="B32" t="str">
            <v>Dividendes</v>
          </cell>
          <cell r="C32">
            <v>3165187978</v>
          </cell>
          <cell r="D32">
            <v>3165187978</v>
          </cell>
          <cell r="E32">
            <v>0</v>
          </cell>
          <cell r="F32">
            <v>0</v>
          </cell>
          <cell r="G32">
            <v>0</v>
          </cell>
          <cell r="H32">
            <v>0</v>
          </cell>
          <cell r="I32">
            <v>3165187978</v>
          </cell>
          <cell r="J32">
            <v>3165187978</v>
          </cell>
        </row>
        <row r="33">
          <cell r="B33" t="str">
            <v>Avances sur dividendes</v>
          </cell>
          <cell r="C33">
            <v>0</v>
          </cell>
          <cell r="D33">
            <v>0</v>
          </cell>
          <cell r="E33">
            <v>0</v>
          </cell>
          <cell r="F33">
            <v>0</v>
          </cell>
          <cell r="G33">
            <v>0</v>
          </cell>
          <cell r="H33">
            <v>0</v>
          </cell>
          <cell r="I33">
            <v>0</v>
          </cell>
          <cell r="J33">
            <v>0</v>
          </cell>
        </row>
        <row r="34">
          <cell r="C34">
            <v>11011730</v>
          </cell>
          <cell r="D34">
            <v>1254130</v>
          </cell>
          <cell r="E34">
            <v>9757600</v>
          </cell>
          <cell r="F34">
            <v>-3600000</v>
          </cell>
          <cell r="G34">
            <v>2412530</v>
          </cell>
          <cell r="H34">
            <v>-6012530</v>
          </cell>
          <cell r="I34">
            <v>7411730</v>
          </cell>
          <cell r="J34">
            <v>3666660</v>
          </cell>
        </row>
        <row r="35">
          <cell r="B35" t="str">
            <v>Taxe sur la délivrance de conformité environnementale</v>
          </cell>
          <cell r="C35">
            <v>4467700</v>
          </cell>
          <cell r="D35">
            <v>1063450</v>
          </cell>
          <cell r="E35">
            <v>3404250</v>
          </cell>
          <cell r="F35">
            <v>0</v>
          </cell>
          <cell r="G35">
            <v>0</v>
          </cell>
          <cell r="H35">
            <v>0</v>
          </cell>
          <cell r="I35">
            <v>4467700</v>
          </cell>
          <cell r="J35">
            <v>1063450</v>
          </cell>
        </row>
        <row r="36">
          <cell r="B36" t="str">
            <v>Certificat de régularisation environnementale</v>
          </cell>
          <cell r="C36">
            <v>6544030</v>
          </cell>
          <cell r="D36">
            <v>190680</v>
          </cell>
          <cell r="E36">
            <v>6353350</v>
          </cell>
          <cell r="F36">
            <v>-3600000</v>
          </cell>
          <cell r="G36">
            <v>2412530</v>
          </cell>
          <cell r="H36">
            <v>-6012530</v>
          </cell>
          <cell r="I36">
            <v>2944030</v>
          </cell>
          <cell r="J36">
            <v>2603210</v>
          </cell>
        </row>
        <row r="37">
          <cell r="C37">
            <v>11360709</v>
          </cell>
          <cell r="D37">
            <v>12340078</v>
          </cell>
          <cell r="E37">
            <v>-979369</v>
          </cell>
          <cell r="F37">
            <v>0</v>
          </cell>
          <cell r="G37">
            <v>-100000</v>
          </cell>
          <cell r="H37">
            <v>100000</v>
          </cell>
          <cell r="I37">
            <v>11360709</v>
          </cell>
          <cell r="J37">
            <v>12240078</v>
          </cell>
        </row>
        <row r="38">
          <cell r="B38" t="str">
            <v>Taxes d'autorisation d'embauche</v>
          </cell>
          <cell r="C38">
            <v>3000</v>
          </cell>
          <cell r="D38">
            <v>0</v>
          </cell>
          <cell r="E38">
            <v>3000</v>
          </cell>
          <cell r="F38">
            <v>0</v>
          </cell>
          <cell r="G38">
            <v>0</v>
          </cell>
          <cell r="H38">
            <v>0</v>
          </cell>
          <cell r="I38">
            <v>3000</v>
          </cell>
          <cell r="J38">
            <v>0</v>
          </cell>
        </row>
        <row r="39">
          <cell r="B39" t="str">
            <v>Frais d'attestation de paiement de créance de salaire</v>
          </cell>
          <cell r="C39">
            <v>0</v>
          </cell>
          <cell r="D39">
            <v>120000</v>
          </cell>
          <cell r="E39">
            <v>-120000</v>
          </cell>
          <cell r="F39">
            <v>0</v>
          </cell>
          <cell r="G39">
            <v>-100000</v>
          </cell>
          <cell r="H39">
            <v>100000</v>
          </cell>
          <cell r="I39">
            <v>0</v>
          </cell>
          <cell r="J39">
            <v>20000</v>
          </cell>
        </row>
        <row r="40">
          <cell r="B40" t="str">
            <v>Frais d'étude et de visa des règlements intérieurs</v>
          </cell>
          <cell r="C40">
            <v>0</v>
          </cell>
          <cell r="D40">
            <v>0</v>
          </cell>
          <cell r="E40">
            <v>0</v>
          </cell>
          <cell r="F40">
            <v>0</v>
          </cell>
          <cell r="G40">
            <v>0</v>
          </cell>
          <cell r="H40">
            <v>0</v>
          </cell>
          <cell r="I40">
            <v>0</v>
          </cell>
          <cell r="J40">
            <v>0</v>
          </cell>
        </row>
        <row r="41">
          <cell r="B41" t="str">
            <v>Taxes de visa des contrats des étrangers</v>
          </cell>
          <cell r="C41">
            <v>11357709</v>
          </cell>
          <cell r="D41">
            <v>12220078</v>
          </cell>
          <cell r="E41">
            <v>-862369</v>
          </cell>
          <cell r="F41">
            <v>0</v>
          </cell>
          <cell r="G41">
            <v>0</v>
          </cell>
          <cell r="H41">
            <v>0</v>
          </cell>
          <cell r="I41">
            <v>11357709</v>
          </cell>
          <cell r="J41">
            <v>12220078</v>
          </cell>
        </row>
        <row r="42">
          <cell r="B42" t="str">
            <v>Frais de certification de la qualité de documents</v>
          </cell>
          <cell r="C42">
            <v>0</v>
          </cell>
          <cell r="D42">
            <v>0</v>
          </cell>
          <cell r="E42">
            <v>0</v>
          </cell>
          <cell r="F42">
            <v>0</v>
          </cell>
          <cell r="G42">
            <v>0</v>
          </cell>
          <cell r="H42">
            <v>0</v>
          </cell>
          <cell r="I42">
            <v>0</v>
          </cell>
          <cell r="J42">
            <v>0</v>
          </cell>
        </row>
        <row r="43">
          <cell r="B43" t="str">
            <v>Taxe de visa des contrats d'apprentissage</v>
          </cell>
          <cell r="C43">
            <v>0</v>
          </cell>
          <cell r="D43">
            <v>0</v>
          </cell>
          <cell r="E43">
            <v>0</v>
          </cell>
          <cell r="F43">
            <v>0</v>
          </cell>
          <cell r="G43">
            <v>0</v>
          </cell>
          <cell r="H43">
            <v>0</v>
          </cell>
          <cell r="I43">
            <v>0</v>
          </cell>
          <cell r="J43">
            <v>0</v>
          </cell>
        </row>
        <row r="44">
          <cell r="C44">
            <v>119700</v>
          </cell>
          <cell r="D44">
            <v>119700</v>
          </cell>
          <cell r="E44">
            <v>0</v>
          </cell>
          <cell r="F44">
            <v>0</v>
          </cell>
          <cell r="G44">
            <v>0</v>
          </cell>
          <cell r="H44">
            <v>0</v>
          </cell>
          <cell r="I44">
            <v>119700</v>
          </cell>
          <cell r="J44">
            <v>119700</v>
          </cell>
        </row>
        <row r="45">
          <cell r="B45" t="str">
            <v>Taxe de prélèvement d’eau dans la nappe</v>
          </cell>
          <cell r="C45">
            <v>119700</v>
          </cell>
          <cell r="D45">
            <v>119700</v>
          </cell>
          <cell r="E45">
            <v>0</v>
          </cell>
          <cell r="F45">
            <v>0</v>
          </cell>
          <cell r="G45">
            <v>0</v>
          </cell>
          <cell r="H45">
            <v>0</v>
          </cell>
          <cell r="I45">
            <v>119700</v>
          </cell>
          <cell r="J45">
            <v>119700</v>
          </cell>
        </row>
        <row r="46">
          <cell r="C46">
            <v>2041704032</v>
          </cell>
          <cell r="D46">
            <v>2299451639</v>
          </cell>
          <cell r="E46">
            <v>-257747607</v>
          </cell>
          <cell r="F46">
            <v>-16660073</v>
          </cell>
          <cell r="G46">
            <v>-271690679</v>
          </cell>
          <cell r="H46">
            <v>255030606</v>
          </cell>
          <cell r="I46">
            <v>2025043959</v>
          </cell>
          <cell r="J46">
            <v>2027760960</v>
          </cell>
        </row>
        <row r="47">
          <cell r="B47" t="str">
            <v>Cotisations sociales</v>
          </cell>
          <cell r="C47">
            <v>2041704032</v>
          </cell>
          <cell r="D47">
            <v>2299451639</v>
          </cell>
          <cell r="E47">
            <v>-257747607</v>
          </cell>
          <cell r="F47">
            <v>-16660073</v>
          </cell>
          <cell r="G47">
            <v>-271690679</v>
          </cell>
          <cell r="H47">
            <v>255030606</v>
          </cell>
          <cell r="I47">
            <v>2025043959</v>
          </cell>
          <cell r="J47">
            <v>2027760960</v>
          </cell>
        </row>
        <row r="48">
          <cell r="C48">
            <v>7798500</v>
          </cell>
          <cell r="D48">
            <v>4150000</v>
          </cell>
          <cell r="E48">
            <v>3648500</v>
          </cell>
          <cell r="F48">
            <v>0</v>
          </cell>
          <cell r="G48">
            <v>0</v>
          </cell>
          <cell r="H48">
            <v>0</v>
          </cell>
          <cell r="I48">
            <v>7798500</v>
          </cell>
          <cell r="J48">
            <v>4150000</v>
          </cell>
        </row>
        <row r="49">
          <cell r="B49" t="str">
            <v>Paiements directs aux communes et aux préfectures</v>
          </cell>
          <cell r="C49">
            <v>7798500</v>
          </cell>
          <cell r="D49">
            <v>4150000</v>
          </cell>
          <cell r="E49">
            <v>3648500</v>
          </cell>
          <cell r="F49">
            <v>0</v>
          </cell>
          <cell r="G49">
            <v>0</v>
          </cell>
          <cell r="H49">
            <v>0</v>
          </cell>
          <cell r="I49">
            <v>7798500</v>
          </cell>
          <cell r="J49">
            <v>4150000</v>
          </cell>
        </row>
        <row r="50">
          <cell r="C50">
            <v>4961600</v>
          </cell>
          <cell r="D50">
            <v>0</v>
          </cell>
          <cell r="E50">
            <v>4961600</v>
          </cell>
          <cell r="F50">
            <v>-4961600</v>
          </cell>
          <cell r="G50">
            <v>0</v>
          </cell>
          <cell r="H50">
            <v>-4961600</v>
          </cell>
          <cell r="I50">
            <v>0</v>
          </cell>
          <cell r="J50">
            <v>0</v>
          </cell>
        </row>
        <row r="51">
          <cell r="B51" t="str">
            <v>Autres paiements significatifs versés à l'Etat  &gt; 5 millions de FCFA</v>
          </cell>
          <cell r="C51">
            <v>4961600</v>
          </cell>
          <cell r="D51">
            <v>0</v>
          </cell>
          <cell r="E51">
            <v>4961600</v>
          </cell>
          <cell r="F51">
            <v>-4961600</v>
          </cell>
          <cell r="G51">
            <v>0</v>
          </cell>
          <cell r="H51">
            <v>-4961600</v>
          </cell>
          <cell r="I51">
            <v>0</v>
          </cell>
          <cell r="J51">
            <v>0</v>
          </cell>
        </row>
        <row r="52">
          <cell r="C52">
            <v>16975129783</v>
          </cell>
          <cell r="D52">
            <v>20702592136</v>
          </cell>
          <cell r="E52">
            <v>-3727462353</v>
          </cell>
          <cell r="F52">
            <v>-273067809</v>
          </cell>
          <cell r="G52">
            <v>-3970162814</v>
          </cell>
          <cell r="H52">
            <v>3697095005</v>
          </cell>
          <cell r="I52">
            <v>16702061974</v>
          </cell>
          <cell r="J52">
            <v>16732429322</v>
          </cell>
        </row>
        <row r="53">
          <cell r="C53">
            <v>80014086</v>
          </cell>
          <cell r="D53">
            <v>0</v>
          </cell>
          <cell r="E53">
            <v>80014086</v>
          </cell>
          <cell r="F53">
            <v>0</v>
          </cell>
          <cell r="G53">
            <v>0</v>
          </cell>
          <cell r="H53">
            <v>0</v>
          </cell>
          <cell r="I53">
            <v>80014086</v>
          </cell>
          <cell r="J53">
            <v>0</v>
          </cell>
        </row>
        <row r="54">
          <cell r="B54" t="str">
            <v>Dépenses sociales obligatoires</v>
          </cell>
          <cell r="C54">
            <v>0</v>
          </cell>
          <cell r="D54">
            <v>0</v>
          </cell>
          <cell r="E54">
            <v>0</v>
          </cell>
          <cell r="F54">
            <v>0</v>
          </cell>
          <cell r="G54">
            <v>0</v>
          </cell>
          <cell r="H54">
            <v>0</v>
          </cell>
          <cell r="I54">
            <v>0</v>
          </cell>
          <cell r="J54">
            <v>0</v>
          </cell>
        </row>
        <row r="55">
          <cell r="B55" t="str">
            <v xml:space="preserve">Dépenses sociales volontaires </v>
          </cell>
          <cell r="C55">
            <v>80014086</v>
          </cell>
          <cell r="D55">
            <v>0</v>
          </cell>
          <cell r="E55">
            <v>80014086</v>
          </cell>
          <cell r="F55">
            <v>0</v>
          </cell>
          <cell r="G55">
            <v>0</v>
          </cell>
          <cell r="H55">
            <v>0</v>
          </cell>
          <cell r="I55">
            <v>80014086</v>
          </cell>
          <cell r="J55">
            <v>0</v>
          </cell>
        </row>
        <row r="56">
          <cell r="C56">
            <v>80014086</v>
          </cell>
          <cell r="D56">
            <v>0</v>
          </cell>
          <cell r="E56">
            <v>80014086</v>
          </cell>
          <cell r="F56">
            <v>0</v>
          </cell>
          <cell r="G56">
            <v>0</v>
          </cell>
          <cell r="H56">
            <v>0</v>
          </cell>
          <cell r="I56">
            <v>80014086</v>
          </cell>
          <cell r="J56">
            <v>0</v>
          </cell>
        </row>
        <row r="57">
          <cell r="C57">
            <v>0</v>
          </cell>
          <cell r="D57">
            <v>45950099</v>
          </cell>
          <cell r="E57">
            <v>-45950099</v>
          </cell>
          <cell r="F57">
            <v>0</v>
          </cell>
          <cell r="G57">
            <v>0</v>
          </cell>
          <cell r="H57">
            <v>0</v>
          </cell>
          <cell r="I57">
            <v>0</v>
          </cell>
          <cell r="J57">
            <v>45950099</v>
          </cell>
        </row>
        <row r="58">
          <cell r="B58" t="str">
            <v>Transferts aux communes et aux préfectures des paiements recouvrés par le CI</v>
          </cell>
          <cell r="C58">
            <v>0</v>
          </cell>
          <cell r="D58">
            <v>0</v>
          </cell>
          <cell r="E58">
            <v>0</v>
          </cell>
          <cell r="F58">
            <v>0</v>
          </cell>
          <cell r="G58">
            <v>0</v>
          </cell>
          <cell r="H58">
            <v>0</v>
          </cell>
          <cell r="I58">
            <v>0</v>
          </cell>
          <cell r="J58">
            <v>0</v>
          </cell>
        </row>
        <row r="59">
          <cell r="B59" t="str">
            <v xml:space="preserve">Transferts au titre des recettes Douanières </v>
          </cell>
          <cell r="C59">
            <v>0</v>
          </cell>
          <cell r="D59">
            <v>45950099</v>
          </cell>
          <cell r="E59">
            <v>-45950099</v>
          </cell>
          <cell r="F59">
            <v>0</v>
          </cell>
          <cell r="G59">
            <v>0</v>
          </cell>
          <cell r="H59">
            <v>0</v>
          </cell>
          <cell r="I59">
            <v>0</v>
          </cell>
          <cell r="J59">
            <v>45950099</v>
          </cell>
        </row>
        <row r="60">
          <cell r="B60" t="str">
            <v>Autres recettes transférées</v>
          </cell>
          <cell r="C60">
            <v>0</v>
          </cell>
          <cell r="D60">
            <v>0</v>
          </cell>
          <cell r="E60">
            <v>0</v>
          </cell>
          <cell r="F60">
            <v>0</v>
          </cell>
          <cell r="G60">
            <v>0</v>
          </cell>
          <cell r="H60">
            <v>0</v>
          </cell>
          <cell r="I60">
            <v>0</v>
          </cell>
          <cell r="J60">
            <v>0</v>
          </cell>
        </row>
        <row r="61">
          <cell r="C61">
            <v>0</v>
          </cell>
          <cell r="D61">
            <v>0</v>
          </cell>
          <cell r="E61">
            <v>0</v>
          </cell>
          <cell r="F61">
            <v>0</v>
          </cell>
          <cell r="G61">
            <v>0</v>
          </cell>
          <cell r="H61">
            <v>0</v>
          </cell>
          <cell r="I61">
            <v>0</v>
          </cell>
          <cell r="J61">
            <v>0</v>
          </cell>
        </row>
        <row r="62">
          <cell r="B62" t="str">
            <v>Total budget de l'engagement/travaux</v>
          </cell>
          <cell r="C62">
            <v>0</v>
          </cell>
          <cell r="D62">
            <v>0</v>
          </cell>
          <cell r="E62">
            <v>0</v>
          </cell>
          <cell r="F62">
            <v>0</v>
          </cell>
          <cell r="G62">
            <v>0</v>
          </cell>
          <cell r="H62">
            <v>0</v>
          </cell>
          <cell r="I62">
            <v>0</v>
          </cell>
          <cell r="J62">
            <v>0</v>
          </cell>
        </row>
        <row r="63">
          <cell r="B63" t="str">
            <v>Valeur des engagements/travaux encourus du 1/1/2014 au 31/12/2014</v>
          </cell>
          <cell r="C63">
            <v>0</v>
          </cell>
          <cell r="D63">
            <v>0</v>
          </cell>
          <cell r="E63">
            <v>0</v>
          </cell>
          <cell r="F63">
            <v>0</v>
          </cell>
          <cell r="G63">
            <v>0</v>
          </cell>
          <cell r="H63">
            <v>0</v>
          </cell>
          <cell r="I63">
            <v>0</v>
          </cell>
          <cell r="J63">
            <v>0</v>
          </cell>
        </row>
        <row r="64">
          <cell r="B64" t="str">
            <v>Valeur cumulée des engagements/travaux encourus au 31/12/2014</v>
          </cell>
          <cell r="C64">
            <v>0</v>
          </cell>
          <cell r="D64">
            <v>0</v>
          </cell>
          <cell r="E64">
            <v>0</v>
          </cell>
          <cell r="F64">
            <v>0</v>
          </cell>
          <cell r="G64">
            <v>0</v>
          </cell>
          <cell r="H64">
            <v>0</v>
          </cell>
          <cell r="I64">
            <v>0</v>
          </cell>
          <cell r="J64">
            <v>0</v>
          </cell>
        </row>
      </sheetData>
      <sheetData sheetId="65"/>
      <sheetData sheetId="66"/>
      <sheetData sheetId="67"/>
      <sheetData sheetId="68"/>
      <sheetData sheetId="69"/>
      <sheetData sheetId="70"/>
      <sheetData sheetId="71"/>
      <sheetData sheetId="72"/>
      <sheetData sheetId="73"/>
      <sheetData sheetId="7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hmed Zouari" refreshedDate="42754.438779745367" createdVersion="5" refreshedVersion="5" minRefreshableVersion="3" recordCount="38">
  <cacheSource type="worksheet">
    <worksheetSource ref="D3:F41" sheet="Pairments unilat"/>
  </cacheSource>
  <cacheFields count="3">
    <cacheField name="Row Labels" numFmtId="0">
      <sharedItems/>
    </cacheField>
    <cacheField name="Sum of montant taxes" numFmtId="3">
      <sharedItems containsSemiMixedTypes="0" containsString="0" containsNumber="1" containsInteger="1" minValue="15000" maxValue="101924153"/>
    </cacheField>
    <cacheField name="Nom" numFmtId="0">
      <sharedItems count="21">
        <s v="Taxe sur la Valeur Ajoutée (TVA)"/>
        <s v="Cotisations sociales"/>
        <s v="Retenue sur prestation de services (RSPS)"/>
        <s v="Droit de Douane (DD-RS-PCS-PC-RI et autres)"/>
        <s v="Retenue sur loyer (RSL)"/>
        <s v="Autres paiements significatifs versés à l'Etat  &gt; 5 millions de FCFA"/>
        <s v="Impôt sur le Revenu des Personnes Physiques IRPP/IRTS"/>
        <s v="Impôt Minimum Forfaitaire (IMF)"/>
        <s v="Taxes sur Salaires (TS)"/>
        <s v="Droits Fixes"/>
        <s v="Redevances  Superficiaires"/>
        <s v="Taxe professionnelle (TP)"/>
        <s v="Frais d’instruction du dossier"/>
        <s v="Redevances Minières (Royalties)"/>
        <s v="Taxe sur la Fabrication et la commercialisation des boissons "/>
        <s v="Taxe professionnelle unique (TPU)"/>
        <s v="Redressements fiscaux et pénalités payés au CI"/>
        <s v="Taxes Complémentaires sur Salaire (TCS)"/>
        <s v="Droit d’Enregistrement"/>
        <s v="Impôt sur les Sociétés (IS)"/>
        <s v="Taxe d'enlèvement d'ordure (TE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
  <r>
    <s v="TVA"/>
    <n v="101924153"/>
    <x v="0"/>
  </r>
  <r>
    <s v="COTISATIONS SOCIALES"/>
    <n v="86530172"/>
    <x v="1"/>
  </r>
  <r>
    <s v="RSPS"/>
    <n v="83774484"/>
    <x v="2"/>
  </r>
  <r>
    <s v="DD"/>
    <n v="58206438"/>
    <x v="3"/>
  </r>
  <r>
    <s v="RS"/>
    <n v="29992198"/>
    <x v="4"/>
  </r>
  <r>
    <s v="(blank)"/>
    <n v="27697976"/>
    <x v="5"/>
  </r>
  <r>
    <s v="IRTS"/>
    <n v="15452728"/>
    <x v="6"/>
  </r>
  <r>
    <s v="IMF"/>
    <n v="7379919"/>
    <x v="7"/>
  </r>
  <r>
    <s v="BIC"/>
    <n v="7275880"/>
    <x v="6"/>
  </r>
  <r>
    <s v="TS"/>
    <n v="7036668"/>
    <x v="8"/>
  </r>
  <r>
    <s v="PC"/>
    <n v="6238034"/>
    <x v="3"/>
  </r>
  <r>
    <s v="PCS"/>
    <n v="6229034"/>
    <x v="3"/>
  </r>
  <r>
    <s v="ADA"/>
    <n v="3827819"/>
    <x v="5"/>
  </r>
  <r>
    <s v="RSL"/>
    <n v="3135314"/>
    <x v="4"/>
  </r>
  <r>
    <s v="Droits fixes "/>
    <n v="3000000"/>
    <x v="9"/>
  </r>
  <r>
    <s v="FDG"/>
    <n v="2779730"/>
    <x v="5"/>
  </r>
  <r>
    <s v="Redevances superficiaires"/>
    <n v="2675031"/>
    <x v="10"/>
  </r>
  <r>
    <s v="TPI"/>
    <n v="2490000"/>
    <x v="11"/>
  </r>
  <r>
    <s v="TP"/>
    <n v="2246191"/>
    <x v="11"/>
  </r>
  <r>
    <s v="Frais d'instruction"/>
    <n v="2150000"/>
    <x v="12"/>
  </r>
  <r>
    <s v="TSR"/>
    <n v="1913355"/>
    <x v="5"/>
  </r>
  <r>
    <s v="Redevances minières"/>
    <n v="1575400"/>
    <x v="13"/>
  </r>
  <r>
    <s v="Droits fixes"/>
    <n v="1300000"/>
    <x v="9"/>
  </r>
  <r>
    <s v="TFPB"/>
    <n v="855432"/>
    <x v="14"/>
  </r>
  <r>
    <s v="T H"/>
    <n v="838000"/>
    <x v="5"/>
  </r>
  <r>
    <s v="RSHA"/>
    <n v="521456"/>
    <x v="5"/>
  </r>
  <r>
    <s v="PEA"/>
    <n v="503000"/>
    <x v="5"/>
  </r>
  <r>
    <s v="TPU"/>
    <n v="405480"/>
    <x v="15"/>
  </r>
  <r>
    <s v="Pénalités aux infractions minières"/>
    <n v="400000"/>
    <x v="16"/>
  </r>
  <r>
    <s v="PENAA"/>
    <n v="383250"/>
    <x v="16"/>
  </r>
  <r>
    <s v="TCS"/>
    <n v="310225"/>
    <x v="17"/>
  </r>
  <r>
    <s v="DE"/>
    <n v="291458"/>
    <x v="18"/>
  </r>
  <r>
    <s v="IS"/>
    <n v="278740"/>
    <x v="19"/>
  </r>
  <r>
    <s v="TEO"/>
    <n v="231796"/>
    <x v="20"/>
  </r>
  <r>
    <s v="PENAR"/>
    <n v="193359"/>
    <x v="5"/>
  </r>
  <r>
    <s v="IRRF"/>
    <n v="193210"/>
    <x v="5"/>
  </r>
  <r>
    <s v="IRBIC"/>
    <n v="66980"/>
    <x v="6"/>
  </r>
  <r>
    <s v="RCEPP"/>
    <n v="15000"/>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H7:I29" firstHeaderRow="1" firstDataRow="1" firstDataCol="1"/>
  <pivotFields count="3">
    <pivotField showAll="0"/>
    <pivotField dataField="1" numFmtId="3" showAll="0"/>
    <pivotField axis="axisRow" showAll="0">
      <items count="22">
        <item x="5"/>
        <item x="1"/>
        <item x="18"/>
        <item x="3"/>
        <item x="9"/>
        <item x="12"/>
        <item x="7"/>
        <item x="6"/>
        <item x="19"/>
        <item x="10"/>
        <item x="13"/>
        <item x="16"/>
        <item x="4"/>
        <item x="2"/>
        <item x="20"/>
        <item x="11"/>
        <item x="15"/>
        <item x="14"/>
        <item x="0"/>
        <item x="17"/>
        <item x="8"/>
        <item t="default"/>
      </items>
    </pivotField>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Sum of Sum of montant taxes" fld="1" baseField="0" baseItem="0" numFmtId="4"/>
  </dataFields>
  <formats count="1">
    <format dxfId="94">
      <pivotArea outline="0" collapsedLevelsAreSubtotals="1"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iti.org/document/togo-2014-eiti-report" TargetMode="External"/><Relationship Id="rId1" Type="http://schemas.openxmlformats.org/officeDocument/2006/relationships/hyperlink" Target="mailto:ahmed.zouari@moorestepehen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6"/>
  <sheetViews>
    <sheetView showGridLines="0" showRowColHeaders="0" topLeftCell="A4" zoomScaleNormal="100" zoomScalePageLayoutView="150" workbookViewId="0">
      <selection activeCell="J15" sqref="J15"/>
    </sheetView>
  </sheetViews>
  <sheetFormatPr baseColWidth="10" defaultColWidth="3.5" defaultRowHeight="24" customHeight="1"/>
  <cols>
    <col min="1" max="1" width="3.5" style="42"/>
    <col min="2" max="2" width="3.5" style="42" customWidth="1"/>
    <col min="3" max="16384" width="3.5" style="42"/>
  </cols>
  <sheetData>
    <row r="1" spans="2:25" ht="15.95" customHeight="1"/>
    <row r="2" spans="2:25" ht="21">
      <c r="B2" s="91" t="s">
        <v>108</v>
      </c>
      <c r="C2" s="48"/>
      <c r="D2" s="48"/>
      <c r="E2" s="48"/>
      <c r="F2" s="48"/>
      <c r="G2" s="48"/>
      <c r="H2" s="48"/>
      <c r="I2" s="48"/>
      <c r="J2" s="48"/>
      <c r="K2" s="48"/>
      <c r="L2" s="48"/>
      <c r="M2" s="48"/>
      <c r="N2" s="48"/>
      <c r="O2" s="48"/>
      <c r="P2" s="48"/>
      <c r="Q2" s="48"/>
      <c r="R2" s="48"/>
      <c r="S2" s="38"/>
      <c r="T2" s="38"/>
      <c r="U2" s="38"/>
      <c r="V2" s="38"/>
      <c r="W2" s="38"/>
      <c r="X2" s="38"/>
      <c r="Y2" s="38"/>
    </row>
    <row r="3" spans="2:25" ht="15.95" customHeight="1">
      <c r="B3" s="92" t="s">
        <v>190</v>
      </c>
      <c r="C3" s="43"/>
      <c r="D3" s="43"/>
      <c r="E3" s="43"/>
      <c r="F3" s="43"/>
      <c r="G3" s="43"/>
      <c r="H3" s="43"/>
      <c r="I3" s="43"/>
      <c r="J3" s="40"/>
      <c r="K3" s="40"/>
      <c r="L3" s="40"/>
      <c r="M3" s="40"/>
      <c r="N3" s="40"/>
      <c r="O3" s="40"/>
      <c r="P3" s="40"/>
      <c r="Q3" s="40"/>
      <c r="R3" s="40"/>
      <c r="S3" s="40"/>
      <c r="T3" s="40"/>
      <c r="U3" s="40"/>
      <c r="V3" s="40"/>
      <c r="W3" s="40"/>
      <c r="X3" s="40"/>
      <c r="Y3" s="40"/>
    </row>
    <row r="4" spans="2:25" ht="15.95" customHeight="1">
      <c r="B4" s="39"/>
      <c r="C4" s="40"/>
      <c r="D4" s="40"/>
      <c r="E4" s="40"/>
      <c r="F4" s="40"/>
      <c r="G4" s="40"/>
      <c r="H4" s="40"/>
      <c r="I4" s="40"/>
      <c r="J4" s="40"/>
      <c r="K4" s="40"/>
      <c r="L4" s="40"/>
      <c r="M4" s="40"/>
      <c r="N4" s="40"/>
      <c r="O4" s="40"/>
      <c r="P4" s="40"/>
      <c r="Q4" s="40"/>
      <c r="R4" s="40"/>
      <c r="S4" s="40"/>
      <c r="T4" s="40"/>
      <c r="U4" s="40"/>
      <c r="V4" s="40"/>
      <c r="W4" s="40"/>
      <c r="X4" s="40"/>
      <c r="Y4" s="40"/>
    </row>
    <row r="5" spans="2:25" ht="15.95" customHeight="1">
      <c r="B5" s="93" t="s">
        <v>109</v>
      </c>
      <c r="C5" s="40"/>
      <c r="D5" s="40"/>
      <c r="E5" s="40"/>
      <c r="F5" s="40"/>
      <c r="G5" s="40"/>
      <c r="H5" s="40"/>
      <c r="I5" s="40"/>
      <c r="J5" s="40"/>
      <c r="K5" s="40"/>
      <c r="L5" s="40"/>
      <c r="M5" s="40"/>
      <c r="N5" s="40"/>
      <c r="O5" s="40"/>
      <c r="P5" s="40"/>
      <c r="Q5" s="40"/>
      <c r="R5" s="40"/>
      <c r="S5" s="40"/>
      <c r="T5" s="40"/>
      <c r="U5" s="40"/>
      <c r="V5" s="40"/>
      <c r="W5" s="40"/>
      <c r="X5" s="40"/>
      <c r="Y5" s="40"/>
    </row>
    <row r="6" spans="2:25" ht="15.95" customHeight="1">
      <c r="B6" s="39"/>
      <c r="C6" s="39"/>
      <c r="D6" s="39"/>
      <c r="E6" s="39"/>
      <c r="F6" s="39"/>
      <c r="G6" s="39"/>
      <c r="H6" s="39"/>
      <c r="I6" s="39"/>
      <c r="J6" s="39"/>
      <c r="K6" s="39"/>
      <c r="L6" s="39"/>
      <c r="M6" s="39"/>
      <c r="N6" s="39"/>
      <c r="O6" s="39"/>
      <c r="P6" s="39"/>
      <c r="Q6" s="39"/>
      <c r="R6" s="39"/>
      <c r="S6" s="39"/>
      <c r="T6" s="39"/>
      <c r="U6" s="39"/>
      <c r="V6" s="39"/>
      <c r="W6" s="39"/>
      <c r="X6" s="39"/>
      <c r="Y6" s="39"/>
    </row>
    <row r="7" spans="2:25" ht="15.95" customHeight="1">
      <c r="B7" s="87" t="s">
        <v>110</v>
      </c>
      <c r="C7" s="43"/>
      <c r="D7" s="43"/>
      <c r="E7" s="43"/>
      <c r="F7" s="43"/>
      <c r="G7" s="43"/>
      <c r="H7" s="43"/>
      <c r="I7" s="43"/>
      <c r="J7" s="43"/>
      <c r="K7" s="43"/>
      <c r="L7" s="43"/>
      <c r="M7" s="43"/>
      <c r="N7" s="43"/>
      <c r="O7" s="43"/>
      <c r="P7" s="43"/>
      <c r="Q7" s="43"/>
      <c r="R7" s="43"/>
      <c r="S7" s="43"/>
      <c r="T7" s="43"/>
      <c r="U7" s="43"/>
      <c r="V7" s="43"/>
      <c r="W7" s="43"/>
      <c r="X7" s="43"/>
      <c r="Y7" s="43"/>
    </row>
    <row r="8" spans="2:25" ht="15.95" customHeight="1">
      <c r="B8" s="43"/>
      <c r="C8" s="43"/>
      <c r="D8" s="43"/>
      <c r="E8" s="43"/>
      <c r="F8" s="43"/>
      <c r="G8" s="43"/>
      <c r="H8" s="43"/>
      <c r="I8" s="43"/>
      <c r="J8" s="43"/>
      <c r="K8" s="43"/>
      <c r="L8" s="43"/>
      <c r="M8" s="43"/>
      <c r="N8" s="43"/>
      <c r="O8" s="43"/>
      <c r="P8" s="43"/>
      <c r="Q8" s="43"/>
      <c r="R8" s="43"/>
      <c r="S8" s="43"/>
      <c r="T8" s="43"/>
      <c r="U8" s="43"/>
      <c r="V8" s="43"/>
      <c r="W8" s="43"/>
      <c r="X8" s="43"/>
      <c r="Y8" s="43"/>
    </row>
    <row r="9" spans="2:25" ht="15.95" customHeight="1">
      <c r="B9" s="93" t="s">
        <v>191</v>
      </c>
      <c r="C9" s="44"/>
      <c r="D9" s="44"/>
      <c r="E9" s="44"/>
      <c r="F9" s="44"/>
      <c r="G9" s="44"/>
      <c r="H9" s="44"/>
      <c r="I9" s="44"/>
      <c r="J9" s="44"/>
      <c r="K9" s="44"/>
      <c r="L9" s="44"/>
      <c r="M9" s="44"/>
      <c r="N9" s="44"/>
      <c r="O9" s="44"/>
      <c r="P9" s="44"/>
      <c r="Q9" s="44"/>
      <c r="R9" s="44"/>
      <c r="S9" s="44"/>
      <c r="T9" s="44"/>
      <c r="U9" s="44"/>
      <c r="V9" s="44"/>
      <c r="W9" s="44"/>
      <c r="X9" s="44"/>
      <c r="Y9" s="44"/>
    </row>
    <row r="10" spans="2:25" ht="15.95" customHeight="1">
      <c r="B10" s="93" t="s">
        <v>41</v>
      </c>
      <c r="C10" s="44"/>
      <c r="D10" s="44"/>
      <c r="E10" s="44"/>
      <c r="F10" s="44"/>
      <c r="G10" s="44"/>
      <c r="H10" s="44"/>
      <c r="I10" s="44"/>
      <c r="J10" s="44"/>
      <c r="K10" s="44"/>
      <c r="L10" s="44"/>
      <c r="M10" s="44"/>
      <c r="N10" s="44"/>
      <c r="O10" s="44"/>
      <c r="P10" s="44"/>
      <c r="Q10" s="44"/>
      <c r="R10" s="44"/>
      <c r="S10" s="44"/>
      <c r="T10" s="44"/>
      <c r="U10" s="44"/>
      <c r="V10" s="44"/>
      <c r="W10" s="44"/>
      <c r="X10" s="44"/>
      <c r="Y10" s="44"/>
    </row>
    <row r="11" spans="2:25" ht="15.95" customHeight="1">
      <c r="B11" s="44"/>
      <c r="C11" s="44"/>
      <c r="D11" s="44"/>
      <c r="E11" s="44"/>
      <c r="F11" s="44"/>
      <c r="G11" s="44"/>
      <c r="H11" s="44"/>
      <c r="I11" s="44"/>
      <c r="J11" s="44"/>
      <c r="K11" s="44"/>
      <c r="L11" s="44"/>
      <c r="M11" s="44"/>
      <c r="N11" s="44"/>
      <c r="O11" s="44"/>
      <c r="P11" s="44"/>
      <c r="Q11" s="44"/>
      <c r="R11" s="44"/>
      <c r="S11" s="44"/>
      <c r="T11" s="44"/>
      <c r="U11" s="44"/>
      <c r="V11" s="44"/>
      <c r="W11" s="44"/>
      <c r="X11" s="44"/>
      <c r="Y11" s="44"/>
    </row>
    <row r="12" spans="2:25" ht="15.95" customHeight="1">
      <c r="B12" s="89" t="s">
        <v>136</v>
      </c>
      <c r="C12" s="88"/>
      <c r="D12" s="88"/>
      <c r="E12" s="44"/>
      <c r="F12" s="44"/>
      <c r="G12" s="44"/>
      <c r="H12" s="44"/>
      <c r="I12" s="44"/>
      <c r="J12" s="44"/>
      <c r="K12" s="44"/>
      <c r="L12" s="44"/>
      <c r="M12" s="44"/>
      <c r="N12" s="44"/>
      <c r="O12" s="44"/>
      <c r="P12" s="44"/>
      <c r="Q12" s="44"/>
      <c r="R12" s="44"/>
      <c r="S12" s="44"/>
      <c r="T12" s="44"/>
      <c r="U12" s="44"/>
      <c r="V12" s="44"/>
      <c r="W12" s="44"/>
      <c r="X12" s="44"/>
      <c r="Y12" s="44"/>
    </row>
    <row r="13" spans="2:25" ht="15.95" customHeight="1">
      <c r="B13" s="93" t="s">
        <v>134</v>
      </c>
      <c r="C13" s="44"/>
      <c r="D13" s="44"/>
      <c r="E13" s="44"/>
      <c r="F13" s="44"/>
      <c r="G13" s="44"/>
      <c r="H13" s="44"/>
      <c r="I13" s="44"/>
      <c r="J13" s="44"/>
      <c r="K13" s="44"/>
      <c r="L13" s="44"/>
      <c r="M13" s="44"/>
      <c r="N13" s="44"/>
      <c r="O13" s="44"/>
      <c r="P13" s="44"/>
      <c r="Q13" s="44"/>
      <c r="R13" s="44"/>
      <c r="S13" s="44"/>
      <c r="T13" s="44"/>
      <c r="U13" s="44"/>
      <c r="V13" s="44"/>
      <c r="W13" s="44"/>
      <c r="X13" s="44"/>
      <c r="Y13" s="44"/>
    </row>
    <row r="14" spans="2:25" ht="15.95" customHeight="1">
      <c r="B14" s="93" t="s">
        <v>135</v>
      </c>
      <c r="C14" s="44"/>
      <c r="D14" s="44"/>
      <c r="E14" s="44"/>
      <c r="F14" s="44"/>
      <c r="G14" s="44"/>
      <c r="H14" s="44"/>
      <c r="I14" s="44"/>
      <c r="J14" s="44"/>
      <c r="K14" s="44"/>
      <c r="L14" s="44"/>
      <c r="M14" s="44"/>
      <c r="N14" s="44"/>
      <c r="O14" s="44"/>
      <c r="P14" s="44"/>
      <c r="Q14" s="44"/>
      <c r="R14" s="44"/>
      <c r="S14" s="44"/>
      <c r="T14" s="44"/>
      <c r="U14" s="44"/>
      <c r="V14" s="44"/>
      <c r="W14" s="44"/>
      <c r="X14" s="44"/>
      <c r="Y14" s="44"/>
    </row>
    <row r="15" spans="2:25" ht="15.95" customHeight="1">
      <c r="B15" s="93" t="s">
        <v>140</v>
      </c>
      <c r="C15" s="44"/>
      <c r="D15" s="44"/>
      <c r="E15" s="44"/>
      <c r="F15" s="44"/>
      <c r="G15" s="44"/>
      <c r="H15" s="44"/>
      <c r="I15" s="44"/>
      <c r="J15" s="44"/>
      <c r="K15" s="44"/>
      <c r="L15" s="44"/>
      <c r="M15" s="44"/>
      <c r="N15" s="44"/>
      <c r="O15" s="44"/>
      <c r="P15" s="44"/>
      <c r="Q15" s="44"/>
      <c r="R15" s="44"/>
      <c r="S15" s="44"/>
      <c r="T15" s="44"/>
      <c r="U15" s="44"/>
      <c r="V15" s="44"/>
      <c r="W15" s="44"/>
      <c r="X15" s="44"/>
      <c r="Y15" s="44"/>
    </row>
    <row r="16" spans="2:25" ht="15.95" customHeight="1">
      <c r="B16" s="44"/>
      <c r="C16" s="44"/>
      <c r="D16" s="44"/>
      <c r="E16" s="44"/>
      <c r="F16" s="44"/>
      <c r="G16" s="44"/>
      <c r="H16" s="44"/>
      <c r="I16" s="44"/>
      <c r="J16" s="44"/>
      <c r="K16" s="44"/>
      <c r="L16" s="44"/>
      <c r="M16" s="44"/>
      <c r="N16" s="44"/>
      <c r="O16" s="44"/>
      <c r="P16" s="44"/>
      <c r="Q16" s="44"/>
      <c r="R16" s="44"/>
      <c r="S16" s="44"/>
      <c r="T16" s="44"/>
      <c r="U16" s="44"/>
      <c r="V16" s="44"/>
      <c r="W16" s="44"/>
      <c r="X16" s="44"/>
      <c r="Y16" s="44"/>
    </row>
    <row r="17" spans="2:25" ht="15.95" customHeight="1">
      <c r="B17" s="90" t="s">
        <v>42</v>
      </c>
      <c r="C17" s="45"/>
      <c r="D17" s="45"/>
      <c r="E17" s="45"/>
      <c r="F17" s="45"/>
      <c r="G17" s="45"/>
      <c r="H17" s="45"/>
      <c r="I17" s="45"/>
      <c r="J17" s="45"/>
      <c r="K17" s="45"/>
      <c r="L17" s="45"/>
      <c r="M17" s="45"/>
      <c r="N17" s="45"/>
      <c r="O17" s="45"/>
      <c r="P17" s="45"/>
      <c r="Q17" s="45"/>
      <c r="R17" s="45"/>
      <c r="S17" s="45"/>
      <c r="T17" s="45"/>
      <c r="U17" s="45"/>
      <c r="V17" s="45"/>
      <c r="W17" s="45"/>
      <c r="X17" s="45"/>
      <c r="Y17" s="45"/>
    </row>
    <row r="18" spans="2:25" ht="15.95" customHeight="1">
      <c r="B18" s="94" t="s">
        <v>43</v>
      </c>
      <c r="C18" s="94"/>
      <c r="D18" s="94"/>
      <c r="E18" s="94"/>
      <c r="F18" s="94"/>
      <c r="G18" s="94"/>
      <c r="H18" s="94"/>
      <c r="I18" s="94"/>
      <c r="J18" s="94"/>
      <c r="K18" s="94"/>
      <c r="L18" s="94"/>
      <c r="M18" s="94"/>
      <c r="N18" s="94"/>
      <c r="O18" s="94"/>
      <c r="P18" s="94"/>
      <c r="Q18" s="94"/>
      <c r="R18" s="41"/>
      <c r="S18" s="41"/>
      <c r="T18" s="41"/>
      <c r="U18" s="41"/>
      <c r="V18" s="41"/>
      <c r="W18" s="41"/>
      <c r="X18" s="41"/>
      <c r="Y18" s="41"/>
    </row>
    <row r="19" spans="2:25" ht="15.95" customHeight="1">
      <c r="B19" s="46"/>
      <c r="C19" s="46"/>
      <c r="D19" s="46"/>
      <c r="E19" s="46"/>
      <c r="F19" s="46"/>
      <c r="G19" s="46"/>
      <c r="H19" s="46"/>
      <c r="I19" s="46"/>
      <c r="J19" s="46"/>
      <c r="K19" s="47"/>
      <c r="L19" s="47"/>
      <c r="M19" s="47"/>
      <c r="N19" s="47"/>
      <c r="O19" s="47"/>
      <c r="P19" s="47"/>
      <c r="Q19" s="47"/>
      <c r="R19" s="47"/>
      <c r="S19" s="47"/>
      <c r="T19" s="47"/>
      <c r="U19" s="47"/>
      <c r="V19" s="47"/>
      <c r="W19" s="47"/>
      <c r="X19" s="47"/>
      <c r="Y19" s="47"/>
    </row>
    <row r="20" spans="2:25" ht="15.95" customHeight="1">
      <c r="B20" s="44"/>
      <c r="C20" s="44"/>
      <c r="D20" s="44"/>
      <c r="E20" s="44"/>
      <c r="F20" s="44"/>
      <c r="G20" s="44"/>
      <c r="H20" s="44"/>
      <c r="I20" s="44"/>
      <c r="J20" s="44"/>
      <c r="K20" s="44"/>
      <c r="L20" s="44"/>
      <c r="M20" s="44"/>
      <c r="N20" s="44"/>
      <c r="O20" s="44"/>
      <c r="P20" s="44"/>
      <c r="Q20" s="44"/>
      <c r="R20" s="44"/>
      <c r="S20" s="44"/>
      <c r="T20" s="44"/>
      <c r="U20" s="44"/>
      <c r="V20" s="44"/>
      <c r="W20" s="44"/>
      <c r="X20" s="44"/>
      <c r="Y20" s="44"/>
    </row>
    <row r="21" spans="2:25" ht="15.95" customHeight="1">
      <c r="B21" s="44" t="s">
        <v>179</v>
      </c>
      <c r="C21" s="44"/>
      <c r="D21" s="44"/>
      <c r="E21" s="44"/>
      <c r="F21" s="44"/>
      <c r="G21" s="44"/>
      <c r="H21" s="44"/>
      <c r="I21" s="44"/>
      <c r="J21" s="44"/>
      <c r="K21" s="44"/>
      <c r="L21" s="44"/>
      <c r="M21" s="44"/>
      <c r="N21" s="44"/>
      <c r="O21" s="44"/>
      <c r="P21" s="44"/>
      <c r="Q21" s="44"/>
      <c r="R21" s="44"/>
      <c r="S21" s="44"/>
      <c r="T21" s="44"/>
      <c r="U21" s="44"/>
      <c r="V21" s="44"/>
      <c r="W21" s="44"/>
      <c r="X21" s="44"/>
      <c r="Y21" s="44"/>
    </row>
    <row r="22" spans="2:25" ht="15.95" customHeight="1"/>
    <row r="23" spans="2:25" ht="12.75"/>
    <row r="24" spans="2:25" ht="12.75"/>
    <row r="25" spans="2:25" ht="12.75"/>
    <row r="26" spans="2:25" ht="12.75"/>
    <row r="27" spans="2:25" ht="12.75"/>
    <row r="28" spans="2:25" ht="12.75"/>
    <row r="29" spans="2:25" ht="12.75"/>
    <row r="30" spans="2:25" ht="12.75"/>
    <row r="31" spans="2:25" ht="12.75"/>
    <row r="32" spans="2:25" ht="12.75"/>
    <row r="33" ht="12.75"/>
    <row r="34" ht="12.75"/>
    <row r="35" ht="12.75"/>
    <row r="36" ht="12.75"/>
    <row r="37" ht="12.75"/>
    <row r="38" ht="12.75"/>
    <row r="39" ht="12.75"/>
    <row r="40" ht="12.75"/>
    <row r="41" ht="12.75"/>
    <row r="42" ht="12.75"/>
    <row r="43" ht="12.75"/>
    <row r="44" ht="12.75"/>
    <row r="45" ht="12.75"/>
    <row r="46" ht="12.75"/>
  </sheetData>
  <customSheetViews>
    <customSheetView guid="{219EA9BF-B677-D74C-A618-845A184D319B}" scale="150" showPageBreaks="1" showGridLines="0" showRowCol="0" topLeftCell="A3">
      <selection activeCell="B21" sqref="B21"/>
      <pageMargins left="0.7" right="0.7" top="0.75" bottom="0.75" header="0.3" footer="0.3"/>
      <pageSetup paperSize="9" orientation="portrait" horizontalDpi="4294967292" verticalDpi="4294967292"/>
    </customSheetView>
  </customSheetViews>
  <phoneticPr fontId="7" type="noConversion"/>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zoomScale="85" zoomScaleNormal="85" zoomScalePageLayoutView="150" workbookViewId="0">
      <selection activeCell="D4" sqref="D4"/>
    </sheetView>
  </sheetViews>
  <sheetFormatPr baseColWidth="10" defaultColWidth="3.5" defaultRowHeight="24" customHeight="1"/>
  <cols>
    <col min="1" max="1" width="7" style="17" customWidth="1"/>
    <col min="2" max="2" width="53.375" style="17" customWidth="1"/>
    <col min="3" max="3" width="40" style="17" customWidth="1"/>
    <col min="4" max="4" width="60.375" style="17" customWidth="1"/>
    <col min="5" max="5" width="2" style="18" customWidth="1"/>
    <col min="6" max="16384" width="3.5" style="17"/>
  </cols>
  <sheetData>
    <row r="1" spans="2:4" ht="15.95" customHeight="1"/>
    <row r="2" spans="2:4" ht="24.95" customHeight="1">
      <c r="B2" s="19" t="s">
        <v>44</v>
      </c>
    </row>
    <row r="3" spans="2:4" ht="15.95" customHeight="1">
      <c r="B3" s="37" t="s">
        <v>2</v>
      </c>
    </row>
    <row r="4" spans="2:4" ht="15.95" customHeight="1" thickBot="1">
      <c r="D4" s="49" t="s">
        <v>187</v>
      </c>
    </row>
    <row r="5" spans="2:4" ht="15.95" customHeight="1" thickTop="1">
      <c r="B5" s="21" t="s">
        <v>45</v>
      </c>
      <c r="C5" s="29"/>
      <c r="D5" s="54" t="s">
        <v>204</v>
      </c>
    </row>
    <row r="6" spans="2:4" ht="15.95" customHeight="1">
      <c r="B6" s="23" t="s">
        <v>137</v>
      </c>
      <c r="C6" s="21" t="s">
        <v>46</v>
      </c>
      <c r="D6" s="55">
        <v>41640</v>
      </c>
    </row>
    <row r="7" spans="2:4" ht="15.95" customHeight="1">
      <c r="B7" s="22"/>
      <c r="C7" s="21" t="s">
        <v>47</v>
      </c>
      <c r="D7" s="55">
        <v>42004</v>
      </c>
    </row>
    <row r="8" spans="2:4" ht="15.95" customHeight="1">
      <c r="B8" s="21" t="s">
        <v>48</v>
      </c>
      <c r="C8" s="20"/>
      <c r="D8" s="56" t="s">
        <v>205</v>
      </c>
    </row>
    <row r="9" spans="2:4" ht="15.95" customHeight="1">
      <c r="B9" s="21"/>
      <c r="C9" s="21"/>
      <c r="D9" s="55"/>
    </row>
    <row r="10" spans="2:4" ht="15.95" customHeight="1">
      <c r="B10" s="21" t="s">
        <v>111</v>
      </c>
      <c r="C10" s="21"/>
      <c r="D10" s="195">
        <v>42732</v>
      </c>
    </row>
    <row r="11" spans="2:4" ht="15.95" customHeight="1">
      <c r="B11" s="23" t="s">
        <v>115</v>
      </c>
      <c r="C11" s="21" t="s">
        <v>138</v>
      </c>
      <c r="D11" s="56" t="s">
        <v>229</v>
      </c>
    </row>
    <row r="12" spans="2:4" ht="15.95" customHeight="1">
      <c r="B12" s="32" t="s">
        <v>49</v>
      </c>
      <c r="C12" s="21" t="s">
        <v>139</v>
      </c>
      <c r="D12" s="56" t="s">
        <v>229</v>
      </c>
    </row>
    <row r="13" spans="2:4" ht="15.95" customHeight="1">
      <c r="B13" s="24"/>
      <c r="C13" s="21" t="s">
        <v>112</v>
      </c>
      <c r="D13" s="56" t="s">
        <v>207</v>
      </c>
    </row>
    <row r="14" spans="2:4" ht="15.95" customHeight="1">
      <c r="B14" s="24"/>
      <c r="C14" s="21" t="s">
        <v>50</v>
      </c>
      <c r="D14" s="57" t="s">
        <v>208</v>
      </c>
    </row>
    <row r="15" spans="2:4" ht="15.95" customHeight="1">
      <c r="B15" s="21"/>
      <c r="C15" s="21"/>
      <c r="D15" s="56"/>
    </row>
    <row r="16" spans="2:4" ht="15.95" customHeight="1">
      <c r="B16" s="23" t="s">
        <v>113</v>
      </c>
      <c r="C16" s="21" t="s">
        <v>1</v>
      </c>
      <c r="D16" s="196" t="s">
        <v>405</v>
      </c>
    </row>
    <row r="17" spans="2:4" ht="15.95" customHeight="1">
      <c r="B17" s="32" t="s">
        <v>52</v>
      </c>
      <c r="C17" s="21" t="s">
        <v>192</v>
      </c>
      <c r="D17" s="197" t="s">
        <v>209</v>
      </c>
    </row>
    <row r="18" spans="2:4" ht="15.95" customHeight="1">
      <c r="C18" s="21" t="s">
        <v>51</v>
      </c>
      <c r="D18" s="197" t="s">
        <v>209</v>
      </c>
    </row>
    <row r="19" spans="2:4" ht="15.95" customHeight="1">
      <c r="B19" s="21" t="s">
        <v>114</v>
      </c>
      <c r="C19" s="21"/>
      <c r="D19" s="56">
        <v>9</v>
      </c>
    </row>
    <row r="20" spans="2:4" ht="15.95" customHeight="1">
      <c r="B20" s="21" t="s">
        <v>53</v>
      </c>
      <c r="C20" s="21"/>
      <c r="D20" s="56">
        <v>35</v>
      </c>
    </row>
    <row r="21" spans="2:4" ht="15.95" customHeight="1">
      <c r="B21" s="23" t="s">
        <v>54</v>
      </c>
      <c r="C21" s="21" t="s">
        <v>56</v>
      </c>
      <c r="D21" s="55" t="s">
        <v>404</v>
      </c>
    </row>
    <row r="22" spans="2:4" ht="15.95" customHeight="1">
      <c r="B22" s="22"/>
      <c r="C22" s="21" t="s">
        <v>57</v>
      </c>
      <c r="D22" s="141">
        <v>540</v>
      </c>
    </row>
    <row r="23" spans="2:4" ht="15.95" customHeight="1">
      <c r="B23" s="23" t="s">
        <v>55</v>
      </c>
      <c r="C23" s="21" t="s">
        <v>58</v>
      </c>
      <c r="D23" s="56" t="s">
        <v>207</v>
      </c>
    </row>
    <row r="24" spans="2:4" ht="15.95" customHeight="1">
      <c r="B24" s="24"/>
      <c r="C24" s="21" t="s">
        <v>59</v>
      </c>
      <c r="D24" s="56" t="s">
        <v>207</v>
      </c>
    </row>
    <row r="25" spans="2:4" ht="15.95" customHeight="1">
      <c r="B25" s="24"/>
      <c r="C25" s="21" t="s">
        <v>60</v>
      </c>
      <c r="D25" s="56" t="s">
        <v>206</v>
      </c>
    </row>
    <row r="26" spans="2:4" ht="15.95" customHeight="1">
      <c r="B26" s="24"/>
      <c r="C26" s="21"/>
      <c r="D26" s="57"/>
    </row>
    <row r="27" spans="2:4" ht="15.95" customHeight="1">
      <c r="B27" s="21" t="s">
        <v>61</v>
      </c>
      <c r="C27" s="21"/>
      <c r="D27" s="57"/>
    </row>
    <row r="28" spans="2:4" ht="15.95" customHeight="1">
      <c r="B28" s="24" t="s">
        <v>144</v>
      </c>
      <c r="C28" s="21" t="s">
        <v>141</v>
      </c>
      <c r="D28" s="56" t="s">
        <v>210</v>
      </c>
    </row>
    <row r="29" spans="2:4" ht="15.95" customHeight="1">
      <c r="B29" s="24"/>
      <c r="C29" s="21" t="s">
        <v>142</v>
      </c>
      <c r="D29" s="56" t="s">
        <v>205</v>
      </c>
    </row>
    <row r="30" spans="2:4" ht="15.95" customHeight="1">
      <c r="B30" s="20"/>
      <c r="C30" s="21" t="s">
        <v>143</v>
      </c>
      <c r="D30" s="56" t="s">
        <v>211</v>
      </c>
    </row>
    <row r="31" spans="2:4" ht="15.95" customHeight="1">
      <c r="B31" s="24"/>
      <c r="C31" s="24"/>
      <c r="D31" s="31"/>
    </row>
    <row r="32" spans="2:4" ht="15.95" customHeight="1">
      <c r="B32" s="24"/>
      <c r="C32" s="24"/>
      <c r="D32" s="31"/>
    </row>
    <row r="33" spans="5:5" ht="15.95" customHeight="1"/>
    <row r="34" spans="5:5" ht="15.95" customHeight="1">
      <c r="E34" s="17"/>
    </row>
    <row r="35" spans="5:5" ht="15.95" customHeight="1">
      <c r="E35" s="17"/>
    </row>
    <row r="36" spans="5:5" ht="15.95" customHeight="1">
      <c r="E36" s="17"/>
    </row>
    <row r="37" spans="5:5" ht="15.95" customHeight="1">
      <c r="E37" s="17"/>
    </row>
    <row r="38" spans="5:5" ht="15.95" customHeight="1">
      <c r="E38" s="17"/>
    </row>
    <row r="39" spans="5:5" ht="15.95" customHeight="1">
      <c r="E39" s="17"/>
    </row>
    <row r="40" spans="5:5" ht="15.95" customHeight="1"/>
  </sheetData>
  <customSheetViews>
    <customSheetView guid="{219EA9BF-B677-D74C-A618-845A184D319B}" scale="150" showGridLines="0">
      <selection activeCell="D4" sqref="D4"/>
      <pageMargins left="0.7" right="0.7" top="0.75" bottom="0.75" header="0.3" footer="0.3"/>
      <pageSetup paperSize="9" orientation="portrait" horizontalDpi="4294967292" verticalDpi="4294967292"/>
    </customSheetView>
  </customSheetViews>
  <dataValidations count="2">
    <dataValidation allowBlank="1" sqref="D9:D10 D6:D7 D21"/>
    <dataValidation type="list" showInputMessage="1" showErrorMessage="1" errorTitle="Unvalid entry" error="_x000a_Veuillez sélectionner l’une des options suivantes:_x000a__x000a_Oui_x000a_Non_x000a_Non applicable" promptTitle="Sélectionner l'une des options" prompt="_x000a_Oui_x000a_Non_x000a_Non applicable" sqref="D11:D13 D23:D25">
      <formula1>"Oui,Non,Non applicable,&lt;sélectionner l'option&gt;"</formula1>
    </dataValidation>
  </dataValidations>
  <hyperlinks>
    <hyperlink ref="D30" r:id="rId1"/>
    <hyperlink ref="D16" r:id="rId2"/>
  </hyperlinks>
  <pageMargins left="0.75" right="0.75" top="1" bottom="1" header="0.5" footer="0.5"/>
  <pageSetup paperSize="9" orientation="portrait" horizontalDpi="4294967292" verticalDpi="4294967292"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tabSelected="1" topLeftCell="A12" zoomScale="70" zoomScaleNormal="70" workbookViewId="0">
      <selection activeCell="D22" sqref="D22"/>
    </sheetView>
  </sheetViews>
  <sheetFormatPr baseColWidth="10" defaultColWidth="3.5" defaultRowHeight="24" customHeight="1"/>
  <cols>
    <col min="1" max="1" width="3.5" style="17"/>
    <col min="2" max="2" width="63.125" style="17" customWidth="1"/>
    <col min="3" max="3" width="69.625" style="17" customWidth="1"/>
    <col min="4" max="5" width="32.5" style="17" customWidth="1"/>
    <col min="6" max="6" width="62.375" style="17" customWidth="1"/>
    <col min="7" max="7" width="2" style="18" customWidth="1"/>
    <col min="8" max="8" width="46.5" style="18" customWidth="1"/>
    <col min="9" max="16384" width="3.5" style="17"/>
  </cols>
  <sheetData>
    <row r="1" spans="2:8" ht="15.95" customHeight="1"/>
    <row r="2" spans="2:8" ht="21" customHeight="1">
      <c r="B2" s="19" t="s">
        <v>62</v>
      </c>
      <c r="C2" s="35"/>
    </row>
    <row r="3" spans="2:8" ht="15.95" customHeight="1">
      <c r="B3" s="34"/>
    </row>
    <row r="4" spans="2:8" ht="15.95" customHeight="1" thickBot="1">
      <c r="D4" s="49" t="s">
        <v>187</v>
      </c>
      <c r="E4" s="49" t="s">
        <v>148</v>
      </c>
      <c r="F4" s="49" t="s">
        <v>149</v>
      </c>
      <c r="H4" s="25"/>
    </row>
    <row r="5" spans="2:8" ht="15.95" customHeight="1" thickTop="1">
      <c r="B5" s="23" t="s">
        <v>145</v>
      </c>
      <c r="C5" s="21" t="s">
        <v>193</v>
      </c>
      <c r="D5" s="174">
        <f>64555</f>
        <v>64555</v>
      </c>
      <c r="E5" s="96" t="s">
        <v>403</v>
      </c>
      <c r="F5" s="142" t="s">
        <v>213</v>
      </c>
    </row>
    <row r="6" spans="2:8" ht="15.95" customHeight="1">
      <c r="B6" s="32" t="s">
        <v>146</v>
      </c>
      <c r="C6" s="21" t="s">
        <v>194</v>
      </c>
      <c r="D6" s="143">
        <f>2216403</f>
        <v>2216403</v>
      </c>
      <c r="E6" s="95" t="s">
        <v>403</v>
      </c>
      <c r="F6" s="144" t="s">
        <v>213</v>
      </c>
    </row>
    <row r="7" spans="2:8" ht="15.95" customHeight="1">
      <c r="B7" s="24"/>
      <c r="C7" s="21" t="s">
        <v>195</v>
      </c>
      <c r="D7" s="143">
        <v>17203</v>
      </c>
      <c r="E7" s="95" t="s">
        <v>403</v>
      </c>
      <c r="F7" s="145" t="s">
        <v>214</v>
      </c>
    </row>
    <row r="8" spans="2:8" ht="15.95" customHeight="1">
      <c r="B8" s="24"/>
      <c r="C8" s="21" t="s">
        <v>196</v>
      </c>
      <c r="D8" s="143">
        <v>655282</v>
      </c>
      <c r="E8" s="95" t="s">
        <v>403</v>
      </c>
      <c r="F8" s="103" t="s">
        <v>215</v>
      </c>
    </row>
    <row r="9" spans="2:8" ht="15.95" customHeight="1">
      <c r="B9" s="24"/>
      <c r="C9" s="21" t="s">
        <v>197</v>
      </c>
      <c r="D9" s="143">
        <v>121910</v>
      </c>
      <c r="E9" s="95" t="s">
        <v>403</v>
      </c>
      <c r="F9" s="103" t="s">
        <v>406</v>
      </c>
    </row>
    <row r="10" spans="2:8" ht="15.95" customHeight="1">
      <c r="B10" s="24"/>
      <c r="C10" s="21" t="s">
        <v>198</v>
      </c>
      <c r="D10" s="143">
        <v>385699</v>
      </c>
      <c r="E10" s="95" t="s">
        <v>403</v>
      </c>
      <c r="F10" s="103" t="s">
        <v>406</v>
      </c>
    </row>
    <row r="11" spans="2:8" ht="15.95" customHeight="1">
      <c r="B11" s="23" t="s">
        <v>180</v>
      </c>
      <c r="C11" s="30" t="s">
        <v>407</v>
      </c>
      <c r="D11" s="143">
        <v>1085546</v>
      </c>
      <c r="E11" s="95" t="s">
        <v>217</v>
      </c>
      <c r="F11" s="103" t="s">
        <v>218</v>
      </c>
    </row>
    <row r="12" spans="2:8" ht="15.95" customHeight="1">
      <c r="B12" s="24"/>
      <c r="C12" s="30" t="s">
        <v>411</v>
      </c>
      <c r="D12" s="143">
        <v>48667</v>
      </c>
      <c r="E12" s="95" t="s">
        <v>403</v>
      </c>
      <c r="F12" s="103" t="s">
        <v>218</v>
      </c>
    </row>
    <row r="13" spans="2:8" ht="15.95" customHeight="1">
      <c r="B13" s="24" t="s">
        <v>147</v>
      </c>
      <c r="C13" s="30" t="s">
        <v>413</v>
      </c>
      <c r="D13" s="143">
        <v>1024132</v>
      </c>
      <c r="E13" s="95" t="s">
        <v>217</v>
      </c>
      <c r="F13" s="103" t="s">
        <v>218</v>
      </c>
    </row>
    <row r="14" spans="2:8" ht="15.95" customHeight="1">
      <c r="B14" s="24"/>
      <c r="C14" s="30" t="s">
        <v>414</v>
      </c>
      <c r="D14" s="143">
        <v>41477</v>
      </c>
      <c r="E14" s="95" t="s">
        <v>403</v>
      </c>
      <c r="F14" s="103" t="s">
        <v>218</v>
      </c>
    </row>
    <row r="15" spans="2:8" ht="15.95" customHeight="1">
      <c r="B15" s="32" t="s">
        <v>146</v>
      </c>
      <c r="C15" s="30" t="s">
        <v>408</v>
      </c>
      <c r="D15" s="143">
        <v>174523</v>
      </c>
      <c r="E15" s="95" t="s">
        <v>217</v>
      </c>
      <c r="F15" s="103" t="s">
        <v>218</v>
      </c>
    </row>
    <row r="16" spans="2:8" ht="15.95" customHeight="1">
      <c r="B16" s="32"/>
      <c r="C16" s="30" t="s">
        <v>412</v>
      </c>
      <c r="D16" s="143">
        <v>2036</v>
      </c>
      <c r="E16" s="95" t="s">
        <v>403</v>
      </c>
      <c r="F16" s="103" t="s">
        <v>218</v>
      </c>
    </row>
    <row r="17" spans="2:8" ht="15.95" customHeight="1">
      <c r="B17" s="32"/>
      <c r="C17" s="30" t="s">
        <v>410</v>
      </c>
      <c r="D17" s="143" t="s">
        <v>221</v>
      </c>
      <c r="E17" s="95" t="s">
        <v>217</v>
      </c>
      <c r="F17" s="103" t="s">
        <v>218</v>
      </c>
    </row>
    <row r="18" spans="2:8" ht="15.95" customHeight="1">
      <c r="B18" s="33"/>
      <c r="C18" s="30" t="s">
        <v>415</v>
      </c>
      <c r="D18" s="143">
        <v>2675</v>
      </c>
      <c r="E18" s="95" t="s">
        <v>403</v>
      </c>
      <c r="F18" s="103" t="s">
        <v>218</v>
      </c>
    </row>
    <row r="19" spans="2:8" ht="15.95" customHeight="1">
      <c r="B19" s="23" t="s">
        <v>150</v>
      </c>
      <c r="C19" s="30" t="s">
        <v>413</v>
      </c>
      <c r="D19" s="143">
        <v>585502</v>
      </c>
      <c r="E19" s="95" t="s">
        <v>217</v>
      </c>
      <c r="F19" s="103" t="s">
        <v>216</v>
      </c>
    </row>
    <row r="20" spans="2:8" ht="15.95" customHeight="1">
      <c r="B20" s="24"/>
      <c r="C20" s="30" t="s">
        <v>414</v>
      </c>
      <c r="D20" s="143">
        <v>26282</v>
      </c>
      <c r="E20" s="95" t="s">
        <v>403</v>
      </c>
      <c r="F20" s="103" t="s">
        <v>216</v>
      </c>
    </row>
    <row r="21" spans="2:8" ht="15.95" customHeight="1">
      <c r="B21" s="32" t="s">
        <v>151</v>
      </c>
      <c r="C21" s="30" t="s">
        <v>407</v>
      </c>
      <c r="D21" s="143">
        <v>1182043</v>
      </c>
      <c r="E21" s="95" t="s">
        <v>217</v>
      </c>
      <c r="F21" s="103" t="s">
        <v>216</v>
      </c>
    </row>
    <row r="22" spans="2:8" ht="15.95" customHeight="1">
      <c r="B22" s="32"/>
      <c r="C22" s="30" t="s">
        <v>411</v>
      </c>
      <c r="D22" s="143">
        <v>53114</v>
      </c>
      <c r="E22" s="95" t="s">
        <v>403</v>
      </c>
      <c r="F22" s="103" t="s">
        <v>216</v>
      </c>
    </row>
    <row r="23" spans="2:8" ht="15.95" customHeight="1">
      <c r="B23" s="32" t="s">
        <v>146</v>
      </c>
      <c r="C23" s="30" t="s">
        <v>408</v>
      </c>
      <c r="D23" s="143">
        <v>88575</v>
      </c>
      <c r="E23" s="95" t="s">
        <v>217</v>
      </c>
      <c r="F23" s="103" t="s">
        <v>216</v>
      </c>
    </row>
    <row r="24" spans="2:8" ht="15.95" customHeight="1">
      <c r="B24" s="32"/>
      <c r="C24" s="30" t="s">
        <v>412</v>
      </c>
      <c r="D24" s="143">
        <v>2928</v>
      </c>
      <c r="E24" s="95" t="s">
        <v>403</v>
      </c>
      <c r="F24" s="103" t="s">
        <v>216</v>
      </c>
    </row>
    <row r="25" spans="2:8" ht="15.95" customHeight="1">
      <c r="B25" s="32"/>
      <c r="C25" s="30" t="s">
        <v>416</v>
      </c>
      <c r="D25" s="143">
        <v>8132</v>
      </c>
      <c r="E25" s="95" t="s">
        <v>403</v>
      </c>
      <c r="F25" s="103" t="s">
        <v>216</v>
      </c>
    </row>
    <row r="26" spans="2:8" ht="15.95" customHeight="1">
      <c r="B26" s="24"/>
      <c r="C26" s="30" t="s">
        <v>409</v>
      </c>
      <c r="D26" s="143">
        <v>20582</v>
      </c>
      <c r="E26" s="95" t="s">
        <v>223</v>
      </c>
      <c r="F26" s="103" t="s">
        <v>216</v>
      </c>
    </row>
    <row r="27" spans="2:8" ht="12.75">
      <c r="B27" s="23" t="s">
        <v>152</v>
      </c>
      <c r="C27" s="21" t="s">
        <v>153</v>
      </c>
      <c r="D27" s="179" t="s">
        <v>207</v>
      </c>
      <c r="E27" s="180"/>
      <c r="F27" s="103" t="s">
        <v>417</v>
      </c>
      <c r="G27" s="17"/>
      <c r="H27" s="17"/>
    </row>
    <row r="28" spans="2:8" ht="12.75">
      <c r="B28" s="32" t="s">
        <v>63</v>
      </c>
      <c r="C28" s="21" t="s">
        <v>116</v>
      </c>
      <c r="D28" s="181"/>
      <c r="E28" s="182"/>
      <c r="F28" s="104"/>
      <c r="G28" s="17"/>
      <c r="H28" s="17"/>
    </row>
    <row r="29" spans="2:8" ht="15.95" customHeight="1">
      <c r="B29" s="24"/>
      <c r="C29" s="21" t="s">
        <v>181</v>
      </c>
      <c r="D29" s="181" t="s">
        <v>224</v>
      </c>
      <c r="E29" s="182"/>
      <c r="F29" s="105"/>
      <c r="G29" s="17"/>
      <c r="H29" s="17"/>
    </row>
    <row r="30" spans="2:8" ht="15.95" customHeight="1">
      <c r="B30" s="32"/>
      <c r="C30" s="21" t="s">
        <v>182</v>
      </c>
      <c r="D30" s="53"/>
      <c r="E30" s="98"/>
      <c r="F30" s="105"/>
      <c r="G30" s="17"/>
      <c r="H30" s="17"/>
    </row>
    <row r="31" spans="2:8" ht="15.95" customHeight="1">
      <c r="B31" s="27" t="s">
        <v>154</v>
      </c>
      <c r="C31" s="28" t="s">
        <v>117</v>
      </c>
      <c r="D31" s="52" t="s">
        <v>418</v>
      </c>
      <c r="E31" s="97"/>
      <c r="F31" s="103"/>
      <c r="G31" s="17"/>
      <c r="H31" s="17"/>
    </row>
    <row r="32" spans="2:8" ht="15.95" customHeight="1">
      <c r="B32" s="32" t="s">
        <v>155</v>
      </c>
      <c r="C32" s="28" t="s">
        <v>118</v>
      </c>
      <c r="D32" s="52" t="s">
        <v>419</v>
      </c>
      <c r="E32" s="97"/>
      <c r="F32" s="103" t="s">
        <v>420</v>
      </c>
      <c r="G32" s="17"/>
      <c r="H32" s="17"/>
    </row>
    <row r="33" spans="2:8" ht="13.5" thickBot="1">
      <c r="B33" s="26"/>
      <c r="C33" s="21" t="s">
        <v>183</v>
      </c>
      <c r="D33" s="181"/>
      <c r="E33" s="182"/>
      <c r="F33" s="105"/>
      <c r="G33" s="17"/>
      <c r="H33" s="17"/>
    </row>
    <row r="34" spans="2:8" ht="15.95" customHeight="1" thickTop="1">
      <c r="B34" s="27" t="s">
        <v>156</v>
      </c>
      <c r="C34" s="28" t="s">
        <v>64</v>
      </c>
      <c r="D34" s="52" t="s">
        <v>225</v>
      </c>
      <c r="E34" s="99"/>
      <c r="F34" s="102" t="s">
        <v>226</v>
      </c>
      <c r="G34" s="17"/>
      <c r="H34" s="17"/>
    </row>
    <row r="35" spans="2:8" ht="15.95" customHeight="1">
      <c r="B35" s="27" t="s">
        <v>157</v>
      </c>
      <c r="C35" s="28" t="s">
        <v>106</v>
      </c>
      <c r="D35" s="53" t="s">
        <v>206</v>
      </c>
      <c r="E35" s="98"/>
      <c r="F35" s="105" t="s">
        <v>421</v>
      </c>
      <c r="G35" s="17"/>
      <c r="H35" s="17"/>
    </row>
    <row r="36" spans="2:8" ht="15.95" customHeight="1">
      <c r="B36" s="27" t="s">
        <v>158</v>
      </c>
      <c r="C36" s="28" t="s">
        <v>160</v>
      </c>
      <c r="D36" s="177" t="s">
        <v>207</v>
      </c>
      <c r="E36" s="178"/>
      <c r="F36" s="106" t="s">
        <v>227</v>
      </c>
      <c r="G36" s="17"/>
      <c r="H36" s="17"/>
    </row>
    <row r="37" spans="2:8" ht="15.95" customHeight="1">
      <c r="B37" s="100" t="s">
        <v>66</v>
      </c>
      <c r="C37" s="28" t="s">
        <v>159</v>
      </c>
      <c r="D37" s="177" t="s">
        <v>206</v>
      </c>
      <c r="E37" s="178"/>
      <c r="F37" s="107"/>
      <c r="G37" s="17"/>
      <c r="H37" s="17"/>
    </row>
    <row r="38" spans="2:8" ht="15.95" customHeight="1">
      <c r="B38" s="84"/>
      <c r="C38" s="28" t="s">
        <v>107</v>
      </c>
      <c r="D38" s="108" t="s">
        <v>206</v>
      </c>
      <c r="E38" s="101"/>
      <c r="F38" s="109" t="s">
        <v>228</v>
      </c>
      <c r="G38" s="17"/>
      <c r="H38" s="17"/>
    </row>
    <row r="39" spans="2:8" ht="15.95" customHeight="1" thickBot="1">
      <c r="B39" s="86"/>
      <c r="C39" s="30" t="s">
        <v>65</v>
      </c>
      <c r="D39" s="108" t="s">
        <v>209</v>
      </c>
      <c r="E39" s="146"/>
      <c r="F39" s="110" t="s">
        <v>0</v>
      </c>
    </row>
    <row r="40" spans="2:8" ht="15.95" customHeight="1" thickTop="1">
      <c r="B40" s="84"/>
      <c r="C40" s="84"/>
      <c r="D40" s="147"/>
      <c r="E40" s="147"/>
      <c r="F40" s="85"/>
      <c r="G40" s="17"/>
      <c r="H40" s="17"/>
    </row>
    <row r="41" spans="2:8" ht="15.95" customHeight="1">
      <c r="D41" s="148"/>
      <c r="E41" s="148"/>
      <c r="G41" s="17"/>
      <c r="H41" s="17"/>
    </row>
    <row r="42" spans="2:8" ht="15.95" customHeight="1" thickBot="1">
      <c r="D42" s="50" t="s">
        <v>186</v>
      </c>
      <c r="E42" s="50"/>
      <c r="G42" s="17"/>
      <c r="H42" s="17"/>
    </row>
    <row r="43" spans="2:8" ht="15.95" customHeight="1" thickTop="1">
      <c r="B43" s="23" t="s">
        <v>161</v>
      </c>
      <c r="C43" s="21" t="s">
        <v>162</v>
      </c>
      <c r="D43" s="177" t="s">
        <v>229</v>
      </c>
      <c r="E43" s="178"/>
      <c r="F43" s="116"/>
    </row>
    <row r="44" spans="2:8" ht="15.95" customHeight="1">
      <c r="B44" s="32" t="s">
        <v>146</v>
      </c>
      <c r="C44" s="20" t="s">
        <v>184</v>
      </c>
      <c r="D44" s="113"/>
      <c r="E44" s="112"/>
      <c r="F44" s="114"/>
    </row>
    <row r="45" spans="2:8" ht="15.95" customHeight="1">
      <c r="B45" s="20"/>
      <c r="C45" s="20" t="s">
        <v>163</v>
      </c>
      <c r="D45" s="113"/>
      <c r="E45" s="117"/>
      <c r="F45" s="114"/>
    </row>
    <row r="46" spans="2:8" ht="15.95" customHeight="1">
      <c r="B46" s="21" t="s">
        <v>164</v>
      </c>
      <c r="C46" s="20" t="s">
        <v>162</v>
      </c>
      <c r="D46" s="177" t="s">
        <v>207</v>
      </c>
      <c r="E46" s="178"/>
      <c r="F46" s="106" t="s">
        <v>422</v>
      </c>
    </row>
    <row r="47" spans="2:8" ht="15.95" customHeight="1">
      <c r="B47" s="23" t="s">
        <v>165</v>
      </c>
      <c r="C47" s="20" t="s">
        <v>167</v>
      </c>
      <c r="D47" s="177" t="s">
        <v>207</v>
      </c>
      <c r="E47" s="178"/>
      <c r="F47" s="106" t="s">
        <v>230</v>
      </c>
    </row>
    <row r="48" spans="2:8" ht="15.95" customHeight="1">
      <c r="B48" s="86" t="s">
        <v>166</v>
      </c>
      <c r="C48" s="20" t="s">
        <v>185</v>
      </c>
      <c r="D48" s="149">
        <v>79986586</v>
      </c>
      <c r="E48" s="117" t="s">
        <v>343</v>
      </c>
      <c r="F48" s="106" t="s">
        <v>230</v>
      </c>
    </row>
    <row r="49" spans="2:6" ht="15.95" customHeight="1">
      <c r="B49" s="24" t="s">
        <v>169</v>
      </c>
      <c r="C49" s="20" t="s">
        <v>168</v>
      </c>
      <c r="D49" s="177" t="s">
        <v>229</v>
      </c>
      <c r="E49" s="178"/>
      <c r="F49" s="106"/>
    </row>
    <row r="50" spans="2:6" ht="15.95" customHeight="1">
      <c r="B50" s="86" t="s">
        <v>166</v>
      </c>
      <c r="C50" s="20" t="s">
        <v>185</v>
      </c>
      <c r="D50" s="111"/>
      <c r="E50" s="117"/>
      <c r="F50" s="115"/>
    </row>
    <row r="51" spans="2:6" ht="15.95" customHeight="1">
      <c r="B51" s="24" t="s">
        <v>173</v>
      </c>
      <c r="C51" s="20" t="s">
        <v>172</v>
      </c>
      <c r="D51" s="177" t="s">
        <v>207</v>
      </c>
      <c r="E51" s="178"/>
      <c r="F51" s="106"/>
    </row>
    <row r="52" spans="2:6" ht="15.95" customHeight="1">
      <c r="B52" s="86" t="s">
        <v>166</v>
      </c>
      <c r="C52" s="20" t="s">
        <v>185</v>
      </c>
      <c r="D52" s="149">
        <v>4150000</v>
      </c>
      <c r="E52" s="117" t="s">
        <v>343</v>
      </c>
      <c r="F52" s="118" t="s">
        <v>423</v>
      </c>
    </row>
    <row r="53" spans="2:6" ht="15.95" customHeight="1">
      <c r="B53" s="24" t="s">
        <v>170</v>
      </c>
      <c r="C53" s="20" t="s">
        <v>171</v>
      </c>
      <c r="D53" s="177" t="s">
        <v>207</v>
      </c>
      <c r="E53" s="178"/>
      <c r="F53" s="118" t="s">
        <v>231</v>
      </c>
    </row>
    <row r="54" spans="2:6" ht="15.95" customHeight="1" thickBot="1">
      <c r="B54" s="86" t="s">
        <v>166</v>
      </c>
      <c r="C54" s="20" t="s">
        <v>185</v>
      </c>
      <c r="D54" s="149">
        <v>815482292</v>
      </c>
      <c r="E54" s="119" t="s">
        <v>343</v>
      </c>
      <c r="F54" s="120" t="s">
        <v>231</v>
      </c>
    </row>
    <row r="55" spans="2:6" ht="15.95" customHeight="1" thickTop="1"/>
  </sheetData>
  <customSheetViews>
    <customSheetView guid="{219EA9BF-B677-D74C-A618-845A184D319B}" showGridLines="0" topLeftCell="A3">
      <selection activeCell="D4" sqref="D4"/>
      <pageMargins left="0.7" right="0.7" top="0.75" bottom="0.75" header="0.3" footer="0.3"/>
      <pageSetup paperSize="9" orientation="portrait" horizontalDpi="4294967292" verticalDpi="4294967292"/>
    </customSheetView>
  </customSheetViews>
  <mergeCells count="12">
    <mergeCell ref="D51:E51"/>
    <mergeCell ref="D53:E53"/>
    <mergeCell ref="D36:E36"/>
    <mergeCell ref="D27:E27"/>
    <mergeCell ref="D37:E37"/>
    <mergeCell ref="D43:E43"/>
    <mergeCell ref="D46:E46"/>
    <mergeCell ref="D47:E47"/>
    <mergeCell ref="D49:E49"/>
    <mergeCell ref="D28:E28"/>
    <mergeCell ref="D33:E33"/>
    <mergeCell ref="D29:E29"/>
  </mergeCells>
  <dataValidations count="2">
    <dataValidation allowBlank="1" sqref="D34:F34 D31:F32 F39 F43:F54 F5:F6 F8:F28"/>
    <dataValidation type="list" allowBlank="1" showInputMessage="1" showErrorMessage="1" errorTitle="Unvalid entry" error="_x000a_Veuillez sélectionner l’une des options suivantes:_x000a__x000a_Oui_x000a_Non_x000a_En partie_x000a_Non applicable" promptTitle="Sélectionner l’une des options:" prompt="_x000a_Oui_x000a_Non_x000a_En partie_x000a_Non applicable" sqref="D27:E27 D36:E37 D43:E43 D46:E47 D49:E49 D51:E51 D53:E53">
      <formula1>"Oui,Non,En partie,Non applicable,&lt;sélectionner l'option&gt;"</formula1>
    </dataValidation>
  </dataValidation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07"/>
  <sheetViews>
    <sheetView topLeftCell="AE19" zoomScale="85" zoomScaleNormal="85" zoomScalePageLayoutView="75" workbookViewId="0">
      <selection activeCell="AS4" sqref="AS4"/>
    </sheetView>
  </sheetViews>
  <sheetFormatPr baseColWidth="10" defaultColWidth="10.875" defaultRowHeight="15.75"/>
  <cols>
    <col min="1" max="1" width="3.625" style="1" customWidth="1"/>
    <col min="2" max="2" width="7.375" style="2" customWidth="1"/>
    <col min="3" max="3" width="59.5" style="1" customWidth="1"/>
    <col min="4" max="4" width="33.875" style="1" customWidth="1"/>
    <col min="5" max="5" width="3" customWidth="1"/>
    <col min="6" max="6" width="43.125" style="1" customWidth="1"/>
    <col min="7" max="7" width="40.875" style="1" customWidth="1"/>
    <col min="8" max="10" width="42.875" style="1" customWidth="1"/>
    <col min="11" max="11" width="18" style="1" customWidth="1"/>
    <col min="12" max="12" width="16" style="1" bestFit="1" customWidth="1"/>
    <col min="13" max="13" width="15.125" style="1" bestFit="1" customWidth="1"/>
    <col min="14" max="14" width="24.5" style="1" customWidth="1"/>
    <col min="15" max="16" width="11.5" style="1" customWidth="1"/>
    <col min="17" max="17" width="12.5" style="1" bestFit="1" customWidth="1"/>
    <col min="18" max="16384" width="10.875" style="1"/>
  </cols>
  <sheetData>
    <row r="1" spans="2:46" ht="15.95" customHeight="1"/>
    <row r="2" spans="2:46" ht="26.25">
      <c r="B2" s="36" t="s">
        <v>67</v>
      </c>
      <c r="H2" s="122" t="s">
        <v>174</v>
      </c>
      <c r="I2" s="14"/>
      <c r="J2" s="14"/>
      <c r="K2" s="14" t="s">
        <v>100</v>
      </c>
      <c r="L2" s="1" t="s">
        <v>279</v>
      </c>
      <c r="M2" s="1" t="s">
        <v>280</v>
      </c>
      <c r="N2" s="1" t="s">
        <v>281</v>
      </c>
      <c r="O2" s="1" t="s">
        <v>282</v>
      </c>
      <c r="P2" s="1" t="s">
        <v>283</v>
      </c>
      <c r="Q2" s="1" t="s">
        <v>344</v>
      </c>
      <c r="R2" s="1" t="s">
        <v>285</v>
      </c>
      <c r="S2" s="1" t="s">
        <v>286</v>
      </c>
      <c r="T2" s="1" t="s">
        <v>287</v>
      </c>
      <c r="U2" s="1" t="s">
        <v>288</v>
      </c>
      <c r="V2" s="1" t="s">
        <v>289</v>
      </c>
      <c r="W2" s="1" t="s">
        <v>290</v>
      </c>
      <c r="X2" s="1" t="s">
        <v>291</v>
      </c>
      <c r="Y2" s="1" t="s">
        <v>292</v>
      </c>
      <c r="Z2" s="1" t="s">
        <v>293</v>
      </c>
      <c r="AA2" s="1" t="s">
        <v>294</v>
      </c>
      <c r="AB2" s="1" t="s">
        <v>295</v>
      </c>
      <c r="AC2" s="1" t="s">
        <v>296</v>
      </c>
      <c r="AD2" s="1" t="s">
        <v>297</v>
      </c>
      <c r="AE2" s="1" t="s">
        <v>298</v>
      </c>
      <c r="AF2" s="1" t="s">
        <v>299</v>
      </c>
      <c r="AG2" s="1" t="s">
        <v>300</v>
      </c>
      <c r="AH2" s="1" t="s">
        <v>301</v>
      </c>
      <c r="AI2" s="1" t="s">
        <v>302</v>
      </c>
      <c r="AJ2" s="1" t="s">
        <v>303</v>
      </c>
      <c r="AK2" s="1" t="s">
        <v>304</v>
      </c>
      <c r="AL2" s="1" t="s">
        <v>305</v>
      </c>
      <c r="AM2" s="1" t="s">
        <v>306</v>
      </c>
      <c r="AN2" s="1" t="s">
        <v>307</v>
      </c>
      <c r="AO2" s="1" t="s">
        <v>308</v>
      </c>
      <c r="AP2" s="1" t="s">
        <v>309</v>
      </c>
      <c r="AQ2" s="1" t="s">
        <v>310</v>
      </c>
      <c r="AR2" s="1" t="s">
        <v>311</v>
      </c>
      <c r="AS2" s="1" t="s">
        <v>312</v>
      </c>
      <c r="AT2" s="1" t="s">
        <v>313</v>
      </c>
    </row>
    <row r="3" spans="2:46">
      <c r="B3" s="80" t="s">
        <v>120</v>
      </c>
      <c r="H3" s="121" t="s">
        <v>212</v>
      </c>
      <c r="I3" s="160"/>
      <c r="J3" s="160"/>
      <c r="K3" s="82" t="s">
        <v>133</v>
      </c>
      <c r="L3" s="1" t="s">
        <v>314</v>
      </c>
      <c r="M3" s="1" t="s">
        <v>315</v>
      </c>
      <c r="O3" s="1" t="s">
        <v>316</v>
      </c>
      <c r="P3" s="1" t="s">
        <v>317</v>
      </c>
      <c r="Q3" s="1" t="s">
        <v>345</v>
      </c>
      <c r="R3" s="1" t="s">
        <v>318</v>
      </c>
      <c r="T3" s="1" t="s">
        <v>319</v>
      </c>
      <c r="U3" s="1" t="s">
        <v>320</v>
      </c>
      <c r="X3" s="1" t="s">
        <v>321</v>
      </c>
      <c r="Y3" s="1" t="s">
        <v>322</v>
      </c>
      <c r="AB3" s="1" t="s">
        <v>323</v>
      </c>
      <c r="AD3" s="1" t="s">
        <v>324</v>
      </c>
      <c r="AE3" s="1" t="s">
        <v>325</v>
      </c>
      <c r="AF3" s="1" t="s">
        <v>326</v>
      </c>
      <c r="AH3" s="1" t="s">
        <v>327</v>
      </c>
      <c r="AJ3" s="1" t="s">
        <v>328</v>
      </c>
      <c r="AL3" s="1" t="s">
        <v>329</v>
      </c>
      <c r="AO3" s="1" t="s">
        <v>330</v>
      </c>
      <c r="AS3" s="1" t="s">
        <v>331</v>
      </c>
    </row>
    <row r="4" spans="2:46">
      <c r="B4" s="81" t="s">
        <v>119</v>
      </c>
      <c r="K4" s="15" t="s">
        <v>102</v>
      </c>
      <c r="L4" s="1" t="s">
        <v>279</v>
      </c>
      <c r="M4" s="1" t="s">
        <v>280</v>
      </c>
      <c r="N4" s="1" t="s">
        <v>281</v>
      </c>
      <c r="O4" s="1" t="s">
        <v>282</v>
      </c>
      <c r="P4" s="1" t="s">
        <v>283</v>
      </c>
      <c r="Q4" s="1" t="s">
        <v>284</v>
      </c>
      <c r="R4" s="1" t="s">
        <v>285</v>
      </c>
      <c r="S4" s="1" t="s">
        <v>286</v>
      </c>
      <c r="T4" s="1" t="s">
        <v>287</v>
      </c>
      <c r="U4" s="1" t="s">
        <v>288</v>
      </c>
      <c r="V4" s="1" t="s">
        <v>289</v>
      </c>
      <c r="W4" s="1" t="s">
        <v>290</v>
      </c>
      <c r="X4" s="1" t="s">
        <v>291</v>
      </c>
      <c r="Y4" s="1" t="s">
        <v>292</v>
      </c>
      <c r="Z4" s="1" t="s">
        <v>293</v>
      </c>
      <c r="AA4" s="1" t="s">
        <v>294</v>
      </c>
      <c r="AB4" s="1" t="s">
        <v>295</v>
      </c>
      <c r="AC4" s="1" t="s">
        <v>296</v>
      </c>
      <c r="AD4" s="1" t="s">
        <v>297</v>
      </c>
      <c r="AE4" s="1" t="s">
        <v>298</v>
      </c>
      <c r="AF4" s="1" t="s">
        <v>299</v>
      </c>
      <c r="AG4" s="1" t="s">
        <v>300</v>
      </c>
      <c r="AH4" s="1" t="s">
        <v>301</v>
      </c>
      <c r="AI4" s="1" t="s">
        <v>302</v>
      </c>
      <c r="AJ4" s="1" t="s">
        <v>303</v>
      </c>
      <c r="AK4" s="1" t="s">
        <v>304</v>
      </c>
      <c r="AL4" s="1" t="s">
        <v>305</v>
      </c>
      <c r="AM4" s="1" t="s">
        <v>306</v>
      </c>
      <c r="AN4" s="1" t="s">
        <v>307</v>
      </c>
      <c r="AO4" s="1" t="s">
        <v>308</v>
      </c>
      <c r="AP4" s="1" t="s">
        <v>309</v>
      </c>
      <c r="AQ4" s="1" t="s">
        <v>310</v>
      </c>
      <c r="AR4" s="1" t="s">
        <v>311</v>
      </c>
      <c r="AS4" s="1" t="s">
        <v>312</v>
      </c>
      <c r="AT4" s="1" t="s">
        <v>313</v>
      </c>
    </row>
    <row r="5" spans="2:46">
      <c r="B5" s="81"/>
      <c r="K5" s="8" t="s">
        <v>103</v>
      </c>
      <c r="L5" s="1" t="s">
        <v>314</v>
      </c>
      <c r="M5" s="1" t="s">
        <v>315</v>
      </c>
      <c r="O5" s="1" t="s">
        <v>316</v>
      </c>
      <c r="P5" s="1" t="s">
        <v>317</v>
      </c>
      <c r="Q5" s="1">
        <v>1000409663</v>
      </c>
      <c r="R5" s="1" t="s">
        <v>318</v>
      </c>
      <c r="T5" s="1" t="s">
        <v>319</v>
      </c>
      <c r="U5" s="1" t="s">
        <v>320</v>
      </c>
      <c r="X5" s="1" t="s">
        <v>321</v>
      </c>
      <c r="Y5" s="1" t="s">
        <v>322</v>
      </c>
      <c r="AB5" s="1" t="s">
        <v>323</v>
      </c>
      <c r="AD5" s="1" t="s">
        <v>324</v>
      </c>
      <c r="AE5" s="1" t="s">
        <v>325</v>
      </c>
      <c r="AF5" s="1" t="s">
        <v>326</v>
      </c>
      <c r="AH5" s="1" t="s">
        <v>327</v>
      </c>
      <c r="AJ5" s="1" t="s">
        <v>328</v>
      </c>
      <c r="AL5" s="1" t="s">
        <v>329</v>
      </c>
      <c r="AO5" s="1" t="s">
        <v>330</v>
      </c>
      <c r="AS5" s="1" t="s">
        <v>331</v>
      </c>
    </row>
    <row r="6" spans="2:46">
      <c r="K6" s="9" t="s">
        <v>101</v>
      </c>
      <c r="L6" s="1" t="s">
        <v>332</v>
      </c>
      <c r="M6" s="1" t="s">
        <v>219</v>
      </c>
      <c r="N6" s="150" t="s">
        <v>219</v>
      </c>
      <c r="O6" s="1" t="s">
        <v>220</v>
      </c>
      <c r="P6" s="1" t="s">
        <v>222</v>
      </c>
      <c r="Q6" s="1" t="s">
        <v>333</v>
      </c>
      <c r="R6" s="1" t="s">
        <v>333</v>
      </c>
      <c r="S6" s="1" t="s">
        <v>333</v>
      </c>
      <c r="T6" s="1" t="s">
        <v>333</v>
      </c>
      <c r="U6" s="1" t="s">
        <v>334</v>
      </c>
      <c r="V6" s="1" t="s">
        <v>334</v>
      </c>
      <c r="W6" s="1" t="s">
        <v>335</v>
      </c>
      <c r="X6" s="1" t="s">
        <v>336</v>
      </c>
      <c r="Y6" s="1" t="s">
        <v>337</v>
      </c>
      <c r="Z6" s="1" t="s">
        <v>338</v>
      </c>
      <c r="AA6" s="1" t="s">
        <v>338</v>
      </c>
      <c r="AB6" s="1" t="s">
        <v>338</v>
      </c>
      <c r="AC6" s="1" t="s">
        <v>335</v>
      </c>
      <c r="AD6" s="1" t="s">
        <v>335</v>
      </c>
      <c r="AE6" s="1" t="s">
        <v>339</v>
      </c>
      <c r="AF6" s="1" t="s">
        <v>335</v>
      </c>
      <c r="AG6" s="1" t="s">
        <v>335</v>
      </c>
      <c r="AH6" s="1" t="s">
        <v>335</v>
      </c>
      <c r="AI6" s="1" t="s">
        <v>335</v>
      </c>
      <c r="AJ6" s="1" t="s">
        <v>335</v>
      </c>
      <c r="AK6" s="1" t="s">
        <v>335</v>
      </c>
      <c r="AL6" s="1" t="s">
        <v>335</v>
      </c>
      <c r="AM6" s="1" t="s">
        <v>335</v>
      </c>
      <c r="AN6" s="1" t="s">
        <v>335</v>
      </c>
      <c r="AO6" s="1" t="s">
        <v>335</v>
      </c>
      <c r="AP6" s="1" t="s">
        <v>335</v>
      </c>
      <c r="AQ6" s="1" t="s">
        <v>335</v>
      </c>
      <c r="AR6" s="1" t="s">
        <v>335</v>
      </c>
      <c r="AS6" s="1" t="s">
        <v>335</v>
      </c>
      <c r="AT6" s="1" t="s">
        <v>335</v>
      </c>
    </row>
    <row r="7" spans="2:46" ht="21">
      <c r="B7" s="193" t="s">
        <v>68</v>
      </c>
      <c r="C7" s="190"/>
      <c r="D7" s="192"/>
      <c r="F7" s="191" t="s">
        <v>202</v>
      </c>
      <c r="G7" s="190"/>
      <c r="H7" s="192"/>
      <c r="I7" s="140"/>
      <c r="J7" s="140"/>
      <c r="K7" s="189" t="s">
        <v>178</v>
      </c>
      <c r="L7" s="190"/>
      <c r="M7" s="190"/>
      <c r="N7" s="190"/>
      <c r="P7" s="12"/>
      <c r="Q7" s="12"/>
    </row>
    <row r="8" spans="2:46" ht="62.25" customHeight="1">
      <c r="B8" s="183" t="s">
        <v>203</v>
      </c>
      <c r="C8" s="184"/>
      <c r="D8" s="185"/>
      <c r="E8" s="137"/>
      <c r="F8" s="186" t="s">
        <v>176</v>
      </c>
      <c r="G8" s="184"/>
      <c r="H8" s="185"/>
      <c r="I8" s="138"/>
      <c r="J8" s="138"/>
      <c r="K8" s="187" t="s">
        <v>104</v>
      </c>
      <c r="L8" s="188"/>
      <c r="M8" s="188"/>
      <c r="N8" s="188"/>
      <c r="O8" s="83"/>
      <c r="P8" s="12"/>
      <c r="Q8" s="12"/>
    </row>
    <row r="9" spans="2:46" ht="31.5">
      <c r="B9" s="60" t="s">
        <v>121</v>
      </c>
      <c r="C9" s="5"/>
      <c r="D9" s="61" t="s">
        <v>124</v>
      </c>
      <c r="F9" s="62" t="s">
        <v>99</v>
      </c>
      <c r="G9" s="124" t="s">
        <v>188</v>
      </c>
      <c r="H9" s="127" t="s">
        <v>175</v>
      </c>
      <c r="I9" s="127"/>
      <c r="J9" s="127"/>
      <c r="K9" s="64" t="s">
        <v>105</v>
      </c>
      <c r="L9" s="63">
        <f t="shared" ref="L9:M9" si="0">SUM(L11:L76)</f>
        <v>9977698616</v>
      </c>
      <c r="M9" s="63">
        <f t="shared" si="0"/>
        <v>2341771503</v>
      </c>
      <c r="N9" s="63">
        <f>SUM(N11:N76)</f>
        <v>1071420939</v>
      </c>
      <c r="O9" s="63">
        <f t="shared" ref="O9:Q9" si="1">SUM(O11:O76)</f>
        <v>96355434</v>
      </c>
      <c r="P9" s="63">
        <f t="shared" si="1"/>
        <v>223676687</v>
      </c>
      <c r="Q9" s="63">
        <f t="shared" si="1"/>
        <v>0</v>
      </c>
    </row>
    <row r="10" spans="2:46">
      <c r="B10" s="73" t="s">
        <v>3</v>
      </c>
      <c r="C10" s="74" t="s">
        <v>69</v>
      </c>
      <c r="D10" s="7"/>
      <c r="F10" s="66"/>
      <c r="G10" s="126"/>
      <c r="H10" s="125"/>
      <c r="I10" s="125"/>
      <c r="J10" s="125"/>
      <c r="K10" s="65">
        <f t="shared" ref="K10:K77" si="2">SUM(L10:Q10)</f>
        <v>0</v>
      </c>
    </row>
    <row r="11" spans="2:46">
      <c r="B11" s="75" t="s">
        <v>4</v>
      </c>
      <c r="C11" s="76" t="s">
        <v>122</v>
      </c>
      <c r="D11" s="6"/>
      <c r="F11" s="66"/>
      <c r="G11" s="126"/>
      <c r="H11" s="6"/>
      <c r="I11" s="6"/>
      <c r="J11" s="6"/>
      <c r="K11" s="65">
        <f t="shared" si="2"/>
        <v>0</v>
      </c>
    </row>
    <row r="12" spans="2:46">
      <c r="B12" s="71" t="s">
        <v>5</v>
      </c>
      <c r="C12" s="58" t="s">
        <v>123</v>
      </c>
      <c r="D12" s="51" t="s">
        <v>201</v>
      </c>
      <c r="F12" s="66" t="s">
        <v>232</v>
      </c>
      <c r="G12" s="126" t="s">
        <v>233</v>
      </c>
      <c r="H12" s="152">
        <f>+VLOOKUP(F12,'[1]Reporting by tax'!$B$5:$J$64,9,0)</f>
        <v>134532789</v>
      </c>
      <c r="I12" s="152">
        <f>+VLOOKUP(F12,'3. Revenues '!$F$12:$H$82,3,0)</f>
        <v>141912708</v>
      </c>
      <c r="J12" s="152">
        <f>+H12-I12</f>
        <v>-7379919</v>
      </c>
      <c r="K12" s="65">
        <f t="shared" ref="K12:K22" si="3">SUM(L12:AT12)</f>
        <v>134532789</v>
      </c>
      <c r="L12" s="1">
        <v>0</v>
      </c>
      <c r="M12" s="1">
        <v>803000</v>
      </c>
      <c r="N12" s="1">
        <v>1420000</v>
      </c>
      <c r="O12" s="1">
        <v>39700000</v>
      </c>
      <c r="P12" s="1">
        <v>0</v>
      </c>
      <c r="Q12" s="1">
        <v>0</v>
      </c>
      <c r="R12" s="1">
        <v>0</v>
      </c>
      <c r="S12" s="1">
        <v>267000</v>
      </c>
      <c r="T12" s="1">
        <v>57732458</v>
      </c>
      <c r="U12" s="1">
        <v>0</v>
      </c>
      <c r="V12" s="1">
        <v>0</v>
      </c>
      <c r="W12" s="1">
        <v>13087394</v>
      </c>
      <c r="X12" s="1">
        <v>0</v>
      </c>
      <c r="Y12" s="1">
        <v>0</v>
      </c>
      <c r="Z12" s="1">
        <v>0</v>
      </c>
      <c r="AA12" s="1">
        <v>0</v>
      </c>
      <c r="AB12" s="1">
        <v>50000</v>
      </c>
      <c r="AC12" s="1">
        <v>0</v>
      </c>
      <c r="AD12" s="1">
        <v>5133926</v>
      </c>
      <c r="AE12" s="1">
        <v>10686490</v>
      </c>
      <c r="AF12" s="1">
        <v>0</v>
      </c>
      <c r="AG12" s="1">
        <v>0</v>
      </c>
      <c r="AH12" s="1">
        <v>130000</v>
      </c>
      <c r="AI12" s="1">
        <v>0</v>
      </c>
      <c r="AJ12" s="1">
        <v>2156000</v>
      </c>
      <c r="AK12" s="1">
        <v>0</v>
      </c>
      <c r="AL12" s="1">
        <v>0</v>
      </c>
      <c r="AM12" s="1">
        <v>0</v>
      </c>
      <c r="AN12" s="1">
        <v>0</v>
      </c>
      <c r="AO12" s="1">
        <v>0</v>
      </c>
      <c r="AP12" s="1">
        <v>0</v>
      </c>
      <c r="AQ12" s="1">
        <v>3088021</v>
      </c>
      <c r="AR12" s="1">
        <v>37500</v>
      </c>
      <c r="AS12" s="1">
        <v>0</v>
      </c>
      <c r="AT12" s="1">
        <v>241000</v>
      </c>
    </row>
    <row r="13" spans="2:46">
      <c r="B13" s="71" t="s">
        <v>5</v>
      </c>
      <c r="C13" s="58" t="s">
        <v>123</v>
      </c>
      <c r="D13" s="51" t="s">
        <v>201</v>
      </c>
      <c r="F13" s="66" t="s">
        <v>234</v>
      </c>
      <c r="G13" s="126" t="s">
        <v>233</v>
      </c>
      <c r="H13" s="152">
        <f>+VLOOKUP(F13,'[1]Reporting by tax'!$B$5:$J$64,9,0)</f>
        <v>2074028294</v>
      </c>
      <c r="I13" s="152">
        <f>+VLOOKUP(F13,'3. Revenues '!$F$12:$H$82,3,0)</f>
        <v>2074307034</v>
      </c>
      <c r="J13" s="152">
        <f t="shared" ref="J13:J76" si="4">+H13-I13</f>
        <v>-278740</v>
      </c>
      <c r="K13" s="65">
        <f t="shared" ref="K13" si="5">SUM(L13:AT13)</f>
        <v>2074028294</v>
      </c>
      <c r="L13" s="1">
        <v>1101845721</v>
      </c>
      <c r="M13" s="1">
        <v>846372039</v>
      </c>
      <c r="N13" s="1">
        <v>0</v>
      </c>
      <c r="O13" s="1">
        <v>0</v>
      </c>
      <c r="P13" s="1">
        <v>0</v>
      </c>
      <c r="Q13" s="1">
        <v>0</v>
      </c>
      <c r="R13" s="1">
        <v>15659315</v>
      </c>
      <c r="S13" s="1">
        <v>1290920</v>
      </c>
      <c r="T13" s="1">
        <v>0</v>
      </c>
      <c r="U13" s="1">
        <v>69391756</v>
      </c>
      <c r="V13" s="1">
        <v>10245400</v>
      </c>
      <c r="W13" s="1">
        <v>0</v>
      </c>
      <c r="X13" s="1">
        <v>0</v>
      </c>
      <c r="Y13" s="1">
        <v>0</v>
      </c>
      <c r="Z13" s="1">
        <v>0</v>
      </c>
      <c r="AA13" s="1">
        <v>0</v>
      </c>
      <c r="AB13" s="1">
        <v>0</v>
      </c>
      <c r="AC13" s="1">
        <v>0</v>
      </c>
      <c r="AD13" s="1">
        <v>0</v>
      </c>
      <c r="AE13" s="1">
        <v>0</v>
      </c>
      <c r="AF13" s="1">
        <v>0</v>
      </c>
      <c r="AG13" s="1">
        <v>0</v>
      </c>
      <c r="AH13" s="1">
        <v>27669233</v>
      </c>
      <c r="AI13" s="1">
        <v>0</v>
      </c>
      <c r="AJ13" s="1">
        <v>0</v>
      </c>
      <c r="AK13" s="1">
        <v>0</v>
      </c>
      <c r="AL13" s="1">
        <v>0</v>
      </c>
      <c r="AM13" s="1">
        <v>0</v>
      </c>
      <c r="AN13" s="1">
        <v>0</v>
      </c>
      <c r="AO13" s="1">
        <v>0</v>
      </c>
      <c r="AP13" s="1">
        <v>0</v>
      </c>
      <c r="AQ13" s="1">
        <v>1553910</v>
      </c>
      <c r="AR13" s="1">
        <v>0</v>
      </c>
      <c r="AS13" s="1">
        <v>0</v>
      </c>
      <c r="AT13" s="1">
        <v>0</v>
      </c>
    </row>
    <row r="14" spans="2:46" ht="31.5">
      <c r="B14" s="71" t="s">
        <v>7</v>
      </c>
      <c r="C14" s="58" t="s">
        <v>70</v>
      </c>
      <c r="D14" s="51" t="s">
        <v>201</v>
      </c>
      <c r="F14" s="156" t="s">
        <v>235</v>
      </c>
      <c r="G14" s="126" t="s">
        <v>233</v>
      </c>
      <c r="H14" s="152">
        <f>+VLOOKUP(F14,'[1]Reporting by tax'!$B$5:$J$64,9,0)</f>
        <v>533836185</v>
      </c>
      <c r="I14" s="152" t="e">
        <f>+VLOOKUP(F14,'3. Revenues '!$F$12:$H$82,3,0)</f>
        <v>#N/A</v>
      </c>
      <c r="J14" s="152" t="e">
        <f t="shared" si="4"/>
        <v>#N/A</v>
      </c>
      <c r="K14" s="65">
        <f t="shared" si="3"/>
        <v>533836185</v>
      </c>
      <c r="L14" s="1">
        <v>110126289</v>
      </c>
      <c r="M14" s="1">
        <v>18565984</v>
      </c>
      <c r="N14" s="1">
        <v>210313905</v>
      </c>
      <c r="O14" s="1">
        <v>572960</v>
      </c>
      <c r="P14" s="1">
        <v>57146800</v>
      </c>
      <c r="Q14" s="1">
        <v>0</v>
      </c>
      <c r="R14" s="1">
        <v>1874246</v>
      </c>
      <c r="S14" s="1">
        <v>26280</v>
      </c>
      <c r="T14" s="1">
        <v>53560289</v>
      </c>
      <c r="U14" s="1">
        <v>749468</v>
      </c>
      <c r="V14" s="1">
        <v>4135387</v>
      </c>
      <c r="W14" s="1">
        <v>32329669</v>
      </c>
      <c r="X14" s="1">
        <v>0</v>
      </c>
      <c r="Y14" s="1">
        <v>25729373</v>
      </c>
      <c r="Z14" s="1">
        <v>280161</v>
      </c>
      <c r="AA14" s="1">
        <v>0</v>
      </c>
      <c r="AB14" s="1">
        <v>61891</v>
      </c>
      <c r="AC14" s="1">
        <v>0</v>
      </c>
      <c r="AD14" s="1">
        <v>59390</v>
      </c>
      <c r="AE14" s="1">
        <v>1411288</v>
      </c>
      <c r="AF14" s="1">
        <v>0</v>
      </c>
      <c r="AG14" s="1">
        <v>0</v>
      </c>
      <c r="AH14" s="1">
        <v>14424790</v>
      </c>
      <c r="AI14" s="1">
        <v>0</v>
      </c>
      <c r="AJ14" s="1">
        <v>0</v>
      </c>
      <c r="AK14" s="1">
        <v>0</v>
      </c>
      <c r="AL14" s="1">
        <v>2402015</v>
      </c>
      <c r="AM14" s="1">
        <v>0</v>
      </c>
      <c r="AN14" s="1">
        <v>0</v>
      </c>
      <c r="AO14" s="1">
        <v>0</v>
      </c>
      <c r="AP14" s="1">
        <v>0</v>
      </c>
      <c r="AQ14" s="1">
        <v>0</v>
      </c>
      <c r="AR14" s="1">
        <v>66000</v>
      </c>
      <c r="AS14" s="1">
        <v>0</v>
      </c>
      <c r="AT14" s="1">
        <v>0</v>
      </c>
    </row>
    <row r="15" spans="2:46">
      <c r="B15" s="71" t="s">
        <v>7</v>
      </c>
      <c r="C15" s="58" t="s">
        <v>70</v>
      </c>
      <c r="D15" s="51" t="s">
        <v>201</v>
      </c>
      <c r="F15" s="66" t="s">
        <v>237</v>
      </c>
      <c r="G15" s="126" t="s">
        <v>233</v>
      </c>
      <c r="H15" s="152">
        <f>+VLOOKUP(F15,'[1]Reporting by tax'!$B$5:$J$64,9,0)</f>
        <v>925904780</v>
      </c>
      <c r="I15" s="152">
        <f>+VLOOKUP(F15,'3. Revenues '!$F$12:$H$82,3,0)</f>
        <v>930640971</v>
      </c>
      <c r="J15" s="152">
        <f t="shared" si="4"/>
        <v>-4736191</v>
      </c>
      <c r="K15" s="65">
        <f t="shared" si="3"/>
        <v>925904780</v>
      </c>
      <c r="L15" s="1">
        <v>843443072</v>
      </c>
      <c r="M15" s="1">
        <v>27729409</v>
      </c>
      <c r="N15" s="1">
        <v>0</v>
      </c>
      <c r="O15" s="1">
        <v>0</v>
      </c>
      <c r="P15" s="1">
        <v>0</v>
      </c>
      <c r="Q15" s="1">
        <v>0</v>
      </c>
      <c r="R15" s="1">
        <v>4525126</v>
      </c>
      <c r="S15" s="1">
        <v>177838</v>
      </c>
      <c r="T15" s="1">
        <v>16232539</v>
      </c>
      <c r="U15" s="1">
        <v>2623186</v>
      </c>
      <c r="V15" s="1">
        <v>635597</v>
      </c>
      <c r="W15" s="1">
        <v>183556</v>
      </c>
      <c r="X15" s="1">
        <v>0</v>
      </c>
      <c r="Y15" s="1">
        <v>0</v>
      </c>
      <c r="Z15" s="1">
        <v>0</v>
      </c>
      <c r="AA15" s="1">
        <v>0</v>
      </c>
      <c r="AB15" s="1">
        <v>0</v>
      </c>
      <c r="AC15" s="1">
        <v>0</v>
      </c>
      <c r="AD15" s="1">
        <v>5133927</v>
      </c>
      <c r="AE15" s="1">
        <v>3566188</v>
      </c>
      <c r="AF15" s="1">
        <v>0</v>
      </c>
      <c r="AG15" s="1">
        <v>0</v>
      </c>
      <c r="AH15" s="1">
        <v>17718637</v>
      </c>
      <c r="AI15" s="1">
        <v>0</v>
      </c>
      <c r="AJ15" s="1">
        <v>3344963</v>
      </c>
      <c r="AK15" s="1">
        <v>0</v>
      </c>
      <c r="AL15" s="1">
        <v>0</v>
      </c>
      <c r="AM15" s="1">
        <v>0</v>
      </c>
      <c r="AN15" s="1">
        <v>0</v>
      </c>
      <c r="AO15" s="1">
        <v>0</v>
      </c>
      <c r="AP15" s="1">
        <v>0</v>
      </c>
      <c r="AQ15" s="1">
        <v>446257</v>
      </c>
      <c r="AR15" s="1">
        <v>0</v>
      </c>
      <c r="AS15" s="1">
        <v>0</v>
      </c>
      <c r="AT15" s="1">
        <v>144485</v>
      </c>
    </row>
    <row r="16" spans="2:46">
      <c r="B16" s="71" t="s">
        <v>7</v>
      </c>
      <c r="C16" s="58" t="s">
        <v>70</v>
      </c>
      <c r="D16" s="51" t="s">
        <v>201</v>
      </c>
      <c r="F16" s="156" t="s">
        <v>238</v>
      </c>
      <c r="G16" s="126" t="s">
        <v>233</v>
      </c>
      <c r="H16" s="152">
        <f>+VLOOKUP(F16,'[1]Reporting by tax'!$B$5:$J$64,9,0)</f>
        <v>384975293</v>
      </c>
      <c r="I16" s="152" t="e">
        <f>+VLOOKUP(F16,'3. Revenues '!$F$12:$H$82,3,0)</f>
        <v>#N/A</v>
      </c>
      <c r="J16" s="152" t="e">
        <f t="shared" si="4"/>
        <v>#N/A</v>
      </c>
      <c r="K16" s="65">
        <f t="shared" si="3"/>
        <v>384975293</v>
      </c>
      <c r="L16" s="1">
        <v>201506424</v>
      </c>
      <c r="M16" s="1">
        <v>19961157</v>
      </c>
      <c r="N16" s="1">
        <v>21351146</v>
      </c>
      <c r="O16" s="1">
        <v>0</v>
      </c>
      <c r="P16" s="1">
        <v>12781813</v>
      </c>
      <c r="Q16" s="1">
        <v>0</v>
      </c>
      <c r="R16" s="1">
        <v>13222961</v>
      </c>
      <c r="S16" s="1">
        <v>187152</v>
      </c>
      <c r="T16" s="1">
        <v>87589360</v>
      </c>
      <c r="U16" s="1">
        <v>996836</v>
      </c>
      <c r="V16" s="1">
        <v>1281126</v>
      </c>
      <c r="W16" s="1">
        <v>6142212</v>
      </c>
      <c r="X16" s="1">
        <v>0</v>
      </c>
      <c r="Y16" s="1">
        <v>313527</v>
      </c>
      <c r="Z16" s="1">
        <v>126500</v>
      </c>
      <c r="AA16" s="1">
        <v>0</v>
      </c>
      <c r="AB16" s="1">
        <v>260493</v>
      </c>
      <c r="AC16" s="1">
        <v>0</v>
      </c>
      <c r="AD16" s="1">
        <v>1452894</v>
      </c>
      <c r="AE16" s="1">
        <v>3666446</v>
      </c>
      <c r="AF16" s="1">
        <v>0</v>
      </c>
      <c r="AG16" s="1">
        <v>0</v>
      </c>
      <c r="AH16" s="1">
        <v>12637838</v>
      </c>
      <c r="AI16" s="1">
        <v>0</v>
      </c>
      <c r="AJ16" s="1">
        <v>0</v>
      </c>
      <c r="AK16" s="1">
        <v>0</v>
      </c>
      <c r="AL16" s="1">
        <v>895721</v>
      </c>
      <c r="AM16" s="1">
        <v>0</v>
      </c>
      <c r="AN16" s="1">
        <v>0</v>
      </c>
      <c r="AO16" s="1">
        <v>0</v>
      </c>
      <c r="AP16" s="1">
        <v>0</v>
      </c>
      <c r="AQ16" s="1">
        <v>368237</v>
      </c>
      <c r="AR16" s="1">
        <v>72765</v>
      </c>
      <c r="AS16" s="1">
        <v>0</v>
      </c>
      <c r="AT16" s="1">
        <v>160685</v>
      </c>
    </row>
    <row r="17" spans="2:46">
      <c r="B17" s="71" t="s">
        <v>7</v>
      </c>
      <c r="C17" s="58" t="s">
        <v>70</v>
      </c>
      <c r="D17" s="51" t="s">
        <v>201</v>
      </c>
      <c r="F17" s="156" t="s">
        <v>239</v>
      </c>
      <c r="G17" s="126" t="s">
        <v>233</v>
      </c>
      <c r="H17" s="152">
        <f>+VLOOKUP(F17,'[1]Reporting by tax'!$B$5:$J$64,9,0)</f>
        <v>7910301</v>
      </c>
      <c r="I17" s="152" t="e">
        <f>+VLOOKUP(F17,'3. Revenues '!$F$12:$H$82,3,0)</f>
        <v>#N/A</v>
      </c>
      <c r="J17" s="152" t="e">
        <f t="shared" si="4"/>
        <v>#N/A</v>
      </c>
      <c r="K17" s="65">
        <f t="shared" si="3"/>
        <v>7910301</v>
      </c>
      <c r="L17" s="1">
        <v>2685375</v>
      </c>
      <c r="M17" s="1">
        <v>590750</v>
      </c>
      <c r="N17" s="1">
        <v>116500</v>
      </c>
      <c r="O17" s="1">
        <v>63000</v>
      </c>
      <c r="P17" s="1">
        <v>718875</v>
      </c>
      <c r="Q17" s="1">
        <v>0</v>
      </c>
      <c r="R17" s="1">
        <v>1311250</v>
      </c>
      <c r="S17" s="1">
        <v>10500</v>
      </c>
      <c r="T17" s="1">
        <v>1620500</v>
      </c>
      <c r="U17" s="1">
        <v>10500</v>
      </c>
      <c r="V17" s="1">
        <v>19000</v>
      </c>
      <c r="W17" s="1">
        <v>31375</v>
      </c>
      <c r="X17" s="1">
        <v>5750</v>
      </c>
      <c r="Y17" s="1">
        <v>26625</v>
      </c>
      <c r="Z17" s="1">
        <v>4125</v>
      </c>
      <c r="AA17" s="1">
        <v>0</v>
      </c>
      <c r="AB17" s="1">
        <v>25401</v>
      </c>
      <c r="AC17" s="1">
        <v>0</v>
      </c>
      <c r="AD17" s="1">
        <v>3625</v>
      </c>
      <c r="AE17" s="1">
        <v>133125</v>
      </c>
      <c r="AF17" s="1">
        <v>0</v>
      </c>
      <c r="AG17" s="1">
        <v>0</v>
      </c>
      <c r="AH17" s="1">
        <v>381725</v>
      </c>
      <c r="AI17" s="1">
        <v>0</v>
      </c>
      <c r="AJ17" s="1">
        <v>0</v>
      </c>
      <c r="AK17" s="1">
        <v>0</v>
      </c>
      <c r="AL17" s="1">
        <v>142000</v>
      </c>
      <c r="AM17" s="1">
        <v>0</v>
      </c>
      <c r="AN17" s="1">
        <v>0</v>
      </c>
      <c r="AO17" s="1">
        <v>0</v>
      </c>
      <c r="AP17" s="1">
        <v>0</v>
      </c>
      <c r="AQ17" s="1">
        <v>10300</v>
      </c>
      <c r="AR17" s="1">
        <v>0</v>
      </c>
      <c r="AS17" s="1">
        <v>0</v>
      </c>
      <c r="AT17" s="1">
        <v>0</v>
      </c>
    </row>
    <row r="18" spans="2:46">
      <c r="B18" s="71" t="s">
        <v>7</v>
      </c>
      <c r="C18" s="58" t="s">
        <v>70</v>
      </c>
      <c r="D18" s="51" t="s">
        <v>201</v>
      </c>
      <c r="F18" s="66" t="s">
        <v>240</v>
      </c>
      <c r="G18" s="126" t="s">
        <v>233</v>
      </c>
      <c r="H18" s="152">
        <f>+VLOOKUP(F18,'[1]Reporting by tax'!$B$5:$J$64,9,0)</f>
        <v>698373411</v>
      </c>
      <c r="I18" s="152">
        <f>+VLOOKUP(F18,'3. Revenues '!$F$12:$H$82,3,0)</f>
        <v>782147895</v>
      </c>
      <c r="J18" s="152">
        <f t="shared" si="4"/>
        <v>-83774484</v>
      </c>
      <c r="K18" s="65">
        <f t="shared" si="3"/>
        <v>698373411</v>
      </c>
      <c r="L18" s="1">
        <v>447605733</v>
      </c>
      <c r="M18" s="1">
        <v>1870893</v>
      </c>
      <c r="N18" s="1">
        <v>194336740</v>
      </c>
      <c r="O18" s="1">
        <v>0</v>
      </c>
      <c r="P18" s="1">
        <v>2960178</v>
      </c>
      <c r="Q18" s="1">
        <v>0</v>
      </c>
      <c r="R18" s="1">
        <v>566800</v>
      </c>
      <c r="S18" s="1">
        <v>0</v>
      </c>
      <c r="T18" s="1">
        <v>0</v>
      </c>
      <c r="U18" s="1">
        <v>146917</v>
      </c>
      <c r="V18" s="1">
        <v>195000</v>
      </c>
      <c r="W18" s="1">
        <v>7122097</v>
      </c>
      <c r="X18" s="1">
        <v>490000</v>
      </c>
      <c r="Y18" s="1">
        <v>38676339</v>
      </c>
      <c r="Z18" s="1">
        <v>1476100</v>
      </c>
      <c r="AA18" s="1">
        <v>0</v>
      </c>
      <c r="AB18" s="1">
        <v>0</v>
      </c>
      <c r="AC18" s="1">
        <v>0</v>
      </c>
      <c r="AD18" s="1">
        <v>0</v>
      </c>
      <c r="AE18" s="1">
        <v>1181969</v>
      </c>
      <c r="AF18" s="1">
        <v>0</v>
      </c>
      <c r="AG18" s="1">
        <v>0</v>
      </c>
      <c r="AH18" s="1">
        <v>734274</v>
      </c>
      <c r="AI18" s="1">
        <v>0</v>
      </c>
      <c r="AJ18" s="1">
        <v>0</v>
      </c>
      <c r="AK18" s="1">
        <v>0</v>
      </c>
      <c r="AL18" s="1">
        <v>1006683</v>
      </c>
      <c r="AM18" s="1">
        <v>0</v>
      </c>
      <c r="AN18" s="1">
        <v>0</v>
      </c>
      <c r="AO18" s="1">
        <v>0</v>
      </c>
      <c r="AP18" s="1">
        <v>0</v>
      </c>
      <c r="AQ18" s="1">
        <v>3688</v>
      </c>
      <c r="AR18" s="1">
        <v>0</v>
      </c>
      <c r="AS18" s="1">
        <v>0</v>
      </c>
      <c r="AT18" s="1">
        <v>0</v>
      </c>
    </row>
    <row r="19" spans="2:46">
      <c r="B19" s="71" t="s">
        <v>7</v>
      </c>
      <c r="C19" s="58" t="s">
        <v>70</v>
      </c>
      <c r="D19" s="51" t="s">
        <v>201</v>
      </c>
      <c r="F19" s="66" t="s">
        <v>241</v>
      </c>
      <c r="G19" s="126" t="s">
        <v>233</v>
      </c>
      <c r="H19" s="152">
        <f>+VLOOKUP(F19,'[1]Reporting by tax'!$B$5:$J$64,9,0)</f>
        <v>375</v>
      </c>
      <c r="I19" s="152">
        <f>+VLOOKUP(F19,'3. Revenues '!$F$12:$H$82,3,0)</f>
        <v>405855</v>
      </c>
      <c r="J19" s="152">
        <f t="shared" si="4"/>
        <v>-405480</v>
      </c>
      <c r="K19" s="65">
        <f t="shared" si="3"/>
        <v>375</v>
      </c>
      <c r="L19" s="1">
        <v>0</v>
      </c>
      <c r="M19" s="1">
        <v>0</v>
      </c>
      <c r="N19" s="1">
        <v>0</v>
      </c>
      <c r="O19" s="1">
        <v>0</v>
      </c>
      <c r="P19" s="1">
        <v>0</v>
      </c>
      <c r="Q19" s="1">
        <v>0</v>
      </c>
      <c r="R19" s="1">
        <v>0</v>
      </c>
      <c r="S19" s="1">
        <v>0</v>
      </c>
      <c r="T19" s="1">
        <v>0</v>
      </c>
      <c r="U19" s="1">
        <v>0</v>
      </c>
      <c r="V19" s="1">
        <v>0</v>
      </c>
      <c r="W19" s="1">
        <v>0</v>
      </c>
      <c r="X19" s="1">
        <v>0</v>
      </c>
      <c r="Y19" s="1">
        <v>0</v>
      </c>
      <c r="Z19" s="1">
        <v>375</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row>
    <row r="20" spans="2:46" ht="31.5">
      <c r="B20" s="71" t="s">
        <v>7</v>
      </c>
      <c r="C20" s="58" t="s">
        <v>70</v>
      </c>
      <c r="D20" s="51" t="s">
        <v>201</v>
      </c>
      <c r="F20" s="66" t="s">
        <v>242</v>
      </c>
      <c r="G20" s="126" t="s">
        <v>243</v>
      </c>
      <c r="H20" s="152">
        <f>+VLOOKUP(F20,'[1]Reporting by tax'!$B$5:$J$64,9,0)</f>
        <v>0</v>
      </c>
      <c r="I20" s="152">
        <f>+VLOOKUP(F20,'3. Revenues '!$F$12:$H$82,3,0)</f>
        <v>0</v>
      </c>
      <c r="J20" s="152">
        <f t="shared" si="4"/>
        <v>0</v>
      </c>
      <c r="K20" s="65">
        <f t="shared" si="3"/>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row>
    <row r="21" spans="2:46" ht="31.5">
      <c r="B21" s="71" t="s">
        <v>7</v>
      </c>
      <c r="C21" s="58" t="s">
        <v>70</v>
      </c>
      <c r="D21" s="51" t="s">
        <v>201</v>
      </c>
      <c r="F21" s="66" t="s">
        <v>244</v>
      </c>
      <c r="G21" s="126" t="s">
        <v>243</v>
      </c>
      <c r="H21" s="152">
        <f>+VLOOKUP(F21,'[1]Reporting by tax'!$B$5:$J$64,9,0)</f>
        <v>20000</v>
      </c>
      <c r="I21" s="152">
        <f>+VLOOKUP(F21,'3. Revenues '!$F$12:$H$82,3,0)</f>
        <v>20000</v>
      </c>
      <c r="J21" s="152">
        <f t="shared" si="4"/>
        <v>0</v>
      </c>
      <c r="K21" s="65">
        <f t="shared" si="3"/>
        <v>20000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20000</v>
      </c>
      <c r="AE21" s="1">
        <v>0</v>
      </c>
      <c r="AF21" s="1">
        <v>0</v>
      </c>
      <c r="AG21" s="1">
        <v>0</v>
      </c>
      <c r="AH21" s="1">
        <v>0</v>
      </c>
      <c r="AI21" s="1">
        <v>0</v>
      </c>
      <c r="AJ21" s="1">
        <v>0</v>
      </c>
      <c r="AK21" s="1">
        <v>0</v>
      </c>
      <c r="AL21" s="1">
        <v>0</v>
      </c>
      <c r="AM21" s="1">
        <v>0</v>
      </c>
      <c r="AN21" s="1">
        <v>0</v>
      </c>
      <c r="AO21" s="1">
        <v>0</v>
      </c>
      <c r="AP21" s="1">
        <v>0</v>
      </c>
      <c r="AQ21" s="1">
        <v>0</v>
      </c>
      <c r="AR21" s="1">
        <v>0</v>
      </c>
      <c r="AS21" s="1">
        <v>0</v>
      </c>
      <c r="AT21" s="1">
        <v>0</v>
      </c>
    </row>
    <row r="22" spans="2:46" ht="31.5">
      <c r="B22" s="71" t="s">
        <v>8</v>
      </c>
      <c r="C22" s="58" t="s">
        <v>71</v>
      </c>
      <c r="D22" s="51" t="s">
        <v>201</v>
      </c>
      <c r="F22" s="66" t="s">
        <v>236</v>
      </c>
      <c r="G22" s="126" t="s">
        <v>233</v>
      </c>
      <c r="H22" s="152">
        <f>+VLOOKUP(F22,'[1]Reporting by tax'!$B$5:$J$64,9,0)</f>
        <v>79864027</v>
      </c>
      <c r="I22" s="152">
        <f>+VLOOKUP(F22,'3. Revenues '!$F$12:$H$82,3,0)</f>
        <v>79864027</v>
      </c>
      <c r="J22" s="152">
        <f t="shared" si="4"/>
        <v>0</v>
      </c>
      <c r="K22" s="65">
        <f t="shared" si="3"/>
        <v>79864027</v>
      </c>
      <c r="L22" s="1">
        <v>0</v>
      </c>
      <c r="M22" s="1">
        <v>64974000</v>
      </c>
      <c r="N22" s="1">
        <v>0</v>
      </c>
      <c r="O22" s="1">
        <v>0</v>
      </c>
      <c r="P22" s="1">
        <v>0</v>
      </c>
      <c r="Q22" s="1">
        <v>0</v>
      </c>
      <c r="R22" s="1">
        <v>1363725</v>
      </c>
      <c r="S22" s="1">
        <v>0</v>
      </c>
      <c r="T22" s="1">
        <v>0</v>
      </c>
      <c r="U22" s="1">
        <v>0</v>
      </c>
      <c r="V22" s="1">
        <v>2260845</v>
      </c>
      <c r="W22" s="1">
        <v>6757418</v>
      </c>
      <c r="X22" s="1">
        <v>0</v>
      </c>
      <c r="Y22" s="1">
        <v>0</v>
      </c>
      <c r="Z22" s="1">
        <v>0</v>
      </c>
      <c r="AA22" s="1">
        <v>0</v>
      </c>
      <c r="AB22" s="1">
        <v>0</v>
      </c>
      <c r="AC22" s="1">
        <v>0</v>
      </c>
      <c r="AD22" s="1">
        <v>0</v>
      </c>
      <c r="AE22" s="1">
        <v>0</v>
      </c>
      <c r="AF22" s="1">
        <v>0</v>
      </c>
      <c r="AG22" s="1">
        <v>0</v>
      </c>
      <c r="AH22" s="1">
        <v>3865648</v>
      </c>
      <c r="AI22" s="1">
        <v>0</v>
      </c>
      <c r="AJ22" s="1">
        <v>0</v>
      </c>
      <c r="AK22" s="1">
        <v>0</v>
      </c>
      <c r="AL22" s="1">
        <v>0</v>
      </c>
      <c r="AM22" s="1">
        <v>0</v>
      </c>
      <c r="AN22" s="1">
        <v>0</v>
      </c>
      <c r="AO22" s="1">
        <v>0</v>
      </c>
      <c r="AP22" s="1">
        <v>0</v>
      </c>
      <c r="AQ22" s="1">
        <v>642391</v>
      </c>
      <c r="AR22" s="1">
        <v>0</v>
      </c>
      <c r="AS22" s="1">
        <v>0</v>
      </c>
      <c r="AT22" s="1">
        <v>0</v>
      </c>
    </row>
    <row r="23" spans="2:46">
      <c r="B23" s="78" t="s">
        <v>9</v>
      </c>
      <c r="C23" s="76" t="s">
        <v>72</v>
      </c>
      <c r="D23" s="6"/>
      <c r="F23" s="66"/>
      <c r="G23" s="126"/>
      <c r="H23" s="152">
        <v>0</v>
      </c>
      <c r="I23" s="152" t="e">
        <f>+VLOOKUP(F23,'3. Revenues '!$F$12:$H$82,3,0)</f>
        <v>#N/A</v>
      </c>
      <c r="J23" s="152" t="e">
        <f t="shared" si="4"/>
        <v>#N/A</v>
      </c>
      <c r="K23" s="65">
        <f t="shared" si="2"/>
        <v>0</v>
      </c>
    </row>
    <row r="24" spans="2:46" ht="31.5">
      <c r="B24" s="71" t="s">
        <v>10</v>
      </c>
      <c r="C24" s="58" t="s">
        <v>126</v>
      </c>
      <c r="D24" s="51" t="s">
        <v>201</v>
      </c>
      <c r="F24" s="66" t="s">
        <v>245</v>
      </c>
      <c r="G24" s="126" t="s">
        <v>243</v>
      </c>
      <c r="H24" s="152">
        <f>+VLOOKUP(F24,'[1]Reporting by tax'!$B$5:$J$64,9,0)</f>
        <v>0</v>
      </c>
      <c r="I24" s="152">
        <f>+VLOOKUP(F24,'3. Revenues '!$F$12:$H$82,3,0)</f>
        <v>0</v>
      </c>
      <c r="J24" s="152">
        <f t="shared" si="4"/>
        <v>0</v>
      </c>
      <c r="K24" s="65">
        <f t="shared" ref="K24:K33" si="6">SUM(L24:AT24)</f>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1">
        <v>0</v>
      </c>
      <c r="AE24" s="1">
        <v>0</v>
      </c>
      <c r="AF24" s="1">
        <v>0</v>
      </c>
      <c r="AG24" s="1">
        <v>0</v>
      </c>
      <c r="AH24" s="1">
        <v>0</v>
      </c>
      <c r="AI24" s="1">
        <v>0</v>
      </c>
      <c r="AJ24" s="1">
        <v>0</v>
      </c>
      <c r="AK24" s="1">
        <v>0</v>
      </c>
      <c r="AL24" s="1">
        <v>0</v>
      </c>
      <c r="AM24" s="1">
        <v>0</v>
      </c>
      <c r="AN24" s="1">
        <v>0</v>
      </c>
      <c r="AO24" s="1">
        <v>0</v>
      </c>
      <c r="AP24" s="1">
        <v>0</v>
      </c>
      <c r="AQ24" s="1">
        <v>0</v>
      </c>
      <c r="AR24" s="1">
        <v>0</v>
      </c>
      <c r="AS24" s="1">
        <v>0</v>
      </c>
      <c r="AT24" s="1">
        <v>0</v>
      </c>
    </row>
    <row r="25" spans="2:46" ht="31.5">
      <c r="B25" s="71" t="s">
        <v>10</v>
      </c>
      <c r="C25" s="58" t="s">
        <v>126</v>
      </c>
      <c r="D25" s="51" t="s">
        <v>201</v>
      </c>
      <c r="F25" s="66" t="s">
        <v>246</v>
      </c>
      <c r="G25" s="126" t="s">
        <v>243</v>
      </c>
      <c r="H25" s="152">
        <f>+VLOOKUP(F25,'[1]Reporting by tax'!$B$5:$J$64,9,0)</f>
        <v>12220078</v>
      </c>
      <c r="I25" s="152">
        <f>+VLOOKUP(F25,'3. Revenues '!$F$12:$H$82,3,0)</f>
        <v>12220078</v>
      </c>
      <c r="J25" s="152">
        <f t="shared" si="4"/>
        <v>0</v>
      </c>
      <c r="K25" s="65">
        <f t="shared" si="6"/>
        <v>12220078</v>
      </c>
      <c r="L25" s="1">
        <v>0</v>
      </c>
      <c r="M25" s="1">
        <v>0</v>
      </c>
      <c r="N25" s="1">
        <v>12220078</v>
      </c>
      <c r="O25" s="1">
        <v>0</v>
      </c>
      <c r="P25" s="1">
        <v>0</v>
      </c>
      <c r="Q25" s="1">
        <v>0</v>
      </c>
      <c r="R25" s="1">
        <v>0</v>
      </c>
      <c r="S25" s="1">
        <v>0</v>
      </c>
      <c r="T25" s="1">
        <v>0</v>
      </c>
      <c r="U25" s="1">
        <v>0</v>
      </c>
      <c r="V25" s="1">
        <v>0</v>
      </c>
      <c r="W25" s="1">
        <v>0</v>
      </c>
      <c r="X25" s="1">
        <v>0</v>
      </c>
      <c r="Y25" s="1">
        <v>0</v>
      </c>
      <c r="Z25" s="1">
        <v>0</v>
      </c>
      <c r="AA25" s="1">
        <v>0</v>
      </c>
      <c r="AB25" s="1">
        <v>0</v>
      </c>
      <c r="AC25" s="1">
        <v>0</v>
      </c>
      <c r="AD25" s="1">
        <v>0</v>
      </c>
      <c r="AE25" s="1">
        <v>0</v>
      </c>
      <c r="AF25" s="1">
        <v>0</v>
      </c>
      <c r="AG25" s="1">
        <v>0</v>
      </c>
      <c r="AH25" s="1">
        <v>0</v>
      </c>
      <c r="AI25" s="1">
        <v>0</v>
      </c>
      <c r="AJ25" s="1">
        <v>0</v>
      </c>
      <c r="AK25" s="1">
        <v>0</v>
      </c>
      <c r="AL25" s="1">
        <v>0</v>
      </c>
      <c r="AM25" s="1">
        <v>0</v>
      </c>
      <c r="AN25" s="1">
        <v>0</v>
      </c>
      <c r="AO25" s="1">
        <v>0</v>
      </c>
      <c r="AP25" s="1">
        <v>0</v>
      </c>
      <c r="AQ25" s="1">
        <v>0</v>
      </c>
      <c r="AR25" s="1">
        <v>0</v>
      </c>
      <c r="AS25" s="1">
        <v>0</v>
      </c>
      <c r="AT25" s="1">
        <v>0</v>
      </c>
    </row>
    <row r="26" spans="2:46" ht="31.5">
      <c r="B26" s="71" t="s">
        <v>10</v>
      </c>
      <c r="C26" s="58" t="s">
        <v>126</v>
      </c>
      <c r="D26" s="51" t="s">
        <v>201</v>
      </c>
      <c r="F26" s="66" t="s">
        <v>247</v>
      </c>
      <c r="G26" s="126" t="s">
        <v>243</v>
      </c>
      <c r="H26" s="152">
        <f>+VLOOKUP(F26,'[1]Reporting by tax'!$B$5:$J$64,9,0)</f>
        <v>0</v>
      </c>
      <c r="I26" s="152">
        <f>+VLOOKUP(F26,'3. Revenues '!$F$12:$H$82,3,0)</f>
        <v>0</v>
      </c>
      <c r="J26" s="152">
        <f t="shared" si="4"/>
        <v>0</v>
      </c>
      <c r="K26" s="65">
        <f t="shared" si="6"/>
        <v>0</v>
      </c>
      <c r="L26" s="1">
        <v>0</v>
      </c>
      <c r="M26" s="1">
        <v>0</v>
      </c>
      <c r="N26" s="1">
        <v>0</v>
      </c>
      <c r="O26" s="1">
        <v>0</v>
      </c>
      <c r="P26" s="1">
        <v>0</v>
      </c>
      <c r="Q26" s="1">
        <v>0</v>
      </c>
      <c r="R26" s="1">
        <v>0</v>
      </c>
      <c r="S26" s="1">
        <v>0</v>
      </c>
      <c r="T26" s="1">
        <v>0</v>
      </c>
      <c r="U26" s="1">
        <v>0</v>
      </c>
      <c r="V26" s="1">
        <v>0</v>
      </c>
      <c r="W26" s="1">
        <v>0</v>
      </c>
      <c r="X26" s="1">
        <v>0</v>
      </c>
      <c r="Y26" s="1">
        <v>0</v>
      </c>
      <c r="Z26" s="1">
        <v>0</v>
      </c>
      <c r="AA26" s="1">
        <v>0</v>
      </c>
      <c r="AB26" s="1">
        <v>0</v>
      </c>
      <c r="AC26" s="1">
        <v>0</v>
      </c>
      <c r="AD26" s="1">
        <v>0</v>
      </c>
      <c r="AE26" s="1">
        <v>0</v>
      </c>
      <c r="AF26" s="1">
        <v>0</v>
      </c>
      <c r="AG26" s="1">
        <v>0</v>
      </c>
      <c r="AH26" s="1">
        <v>0</v>
      </c>
      <c r="AI26" s="1">
        <v>0</v>
      </c>
      <c r="AJ26" s="1">
        <v>0</v>
      </c>
      <c r="AK26" s="1">
        <v>0</v>
      </c>
      <c r="AL26" s="1">
        <v>0</v>
      </c>
      <c r="AM26" s="1">
        <v>0</v>
      </c>
      <c r="AN26" s="1">
        <v>0</v>
      </c>
      <c r="AO26" s="1">
        <v>0</v>
      </c>
      <c r="AP26" s="1">
        <v>0</v>
      </c>
      <c r="AQ26" s="1">
        <v>0</v>
      </c>
      <c r="AR26" s="1">
        <v>0</v>
      </c>
      <c r="AS26" s="1">
        <v>0</v>
      </c>
      <c r="AT26" s="1">
        <v>0</v>
      </c>
    </row>
    <row r="27" spans="2:46" ht="31.5">
      <c r="B27" s="71" t="s">
        <v>10</v>
      </c>
      <c r="C27" s="58" t="s">
        <v>126</v>
      </c>
      <c r="D27" s="51" t="s">
        <v>201</v>
      </c>
      <c r="F27" s="66" t="s">
        <v>248</v>
      </c>
      <c r="G27" s="126" t="s">
        <v>243</v>
      </c>
      <c r="H27" s="152">
        <f>+VLOOKUP(F27,'[1]Reporting by tax'!$B$5:$J$64,9,0)</f>
        <v>0</v>
      </c>
      <c r="I27" s="152">
        <f>+VLOOKUP(F27,'3. Revenues '!$F$12:$H$82,3,0)</f>
        <v>0</v>
      </c>
      <c r="J27" s="152">
        <f t="shared" si="4"/>
        <v>0</v>
      </c>
      <c r="K27" s="65">
        <f t="shared" si="6"/>
        <v>0</v>
      </c>
      <c r="L27" s="1">
        <v>0</v>
      </c>
      <c r="M27" s="1">
        <v>0</v>
      </c>
      <c r="N27" s="1">
        <v>0</v>
      </c>
      <c r="O27" s="1">
        <v>0</v>
      </c>
      <c r="P27" s="1">
        <v>0</v>
      </c>
      <c r="Q27" s="1">
        <v>0</v>
      </c>
      <c r="R27" s="1">
        <v>0</v>
      </c>
      <c r="S27" s="1">
        <v>0</v>
      </c>
      <c r="T27" s="1">
        <v>0</v>
      </c>
      <c r="U27" s="1">
        <v>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0</v>
      </c>
      <c r="AM27" s="1">
        <v>0</v>
      </c>
      <c r="AN27" s="1">
        <v>0</v>
      </c>
      <c r="AO27" s="1">
        <v>0</v>
      </c>
      <c r="AP27" s="1">
        <v>0</v>
      </c>
      <c r="AQ27" s="1">
        <v>0</v>
      </c>
      <c r="AR27" s="1">
        <v>0</v>
      </c>
      <c r="AS27" s="1">
        <v>0</v>
      </c>
      <c r="AT27" s="1">
        <v>0</v>
      </c>
    </row>
    <row r="28" spans="2:46" ht="31.5">
      <c r="B28" s="71" t="s">
        <v>10</v>
      </c>
      <c r="C28" s="58" t="s">
        <v>126</v>
      </c>
      <c r="D28" s="51" t="s">
        <v>201</v>
      </c>
      <c r="F28" s="66" t="s">
        <v>251</v>
      </c>
      <c r="G28" s="126" t="s">
        <v>233</v>
      </c>
      <c r="H28" s="152">
        <f>+VLOOKUP(F28,'[1]Reporting by tax'!$B$5:$J$64,9,0)</f>
        <v>848238455</v>
      </c>
      <c r="I28" s="152">
        <f>+VLOOKUP(F28,'3. Revenues '!$F$12:$H$82,3,0)</f>
        <v>950162608</v>
      </c>
      <c r="J28" s="152">
        <f t="shared" si="4"/>
        <v>-101924153</v>
      </c>
      <c r="K28" s="65">
        <f t="shared" si="6"/>
        <v>848238455</v>
      </c>
      <c r="L28" s="1">
        <v>0</v>
      </c>
      <c r="M28" s="1">
        <v>287435133</v>
      </c>
      <c r="N28" s="1">
        <v>0</v>
      </c>
      <c r="O28" s="1">
        <v>0</v>
      </c>
      <c r="P28" s="1">
        <v>0</v>
      </c>
      <c r="Q28" s="1">
        <v>0</v>
      </c>
      <c r="R28" s="1">
        <v>21604667</v>
      </c>
      <c r="S28" s="1">
        <v>615105</v>
      </c>
      <c r="T28" s="1">
        <v>311833899</v>
      </c>
      <c r="U28" s="1">
        <v>10612650</v>
      </c>
      <c r="V28" s="1">
        <v>0</v>
      </c>
      <c r="W28" s="1">
        <v>88134280</v>
      </c>
      <c r="X28" s="1">
        <v>0</v>
      </c>
      <c r="Y28" s="1">
        <v>0</v>
      </c>
      <c r="Z28" s="1">
        <v>0</v>
      </c>
      <c r="AA28" s="1">
        <v>0</v>
      </c>
      <c r="AB28" s="1">
        <v>0</v>
      </c>
      <c r="AC28" s="1">
        <v>0</v>
      </c>
      <c r="AD28" s="1">
        <v>10520</v>
      </c>
      <c r="AE28" s="1">
        <v>90540205</v>
      </c>
      <c r="AF28" s="1">
        <v>0</v>
      </c>
      <c r="AG28" s="1">
        <v>0</v>
      </c>
      <c r="AH28" s="1">
        <v>1378482</v>
      </c>
      <c r="AI28" s="1">
        <v>0</v>
      </c>
      <c r="AJ28" s="1">
        <v>36073514</v>
      </c>
      <c r="AK28" s="1">
        <v>0</v>
      </c>
      <c r="AL28" s="1">
        <v>0</v>
      </c>
      <c r="AM28" s="1">
        <v>0</v>
      </c>
      <c r="AN28" s="1">
        <v>0</v>
      </c>
      <c r="AO28" s="1">
        <v>0</v>
      </c>
      <c r="AP28" s="1">
        <v>0</v>
      </c>
      <c r="AQ28" s="1">
        <v>0</v>
      </c>
      <c r="AR28" s="1">
        <v>0</v>
      </c>
      <c r="AS28" s="1">
        <v>0</v>
      </c>
      <c r="AT28" s="1">
        <v>0</v>
      </c>
    </row>
    <row r="29" spans="2:46" ht="31.5">
      <c r="B29" s="71" t="s">
        <v>11</v>
      </c>
      <c r="C29" s="58" t="s">
        <v>73</v>
      </c>
      <c r="D29" s="51" t="s">
        <v>201</v>
      </c>
      <c r="F29" s="66" t="s">
        <v>254</v>
      </c>
      <c r="G29" s="126" t="s">
        <v>255</v>
      </c>
      <c r="H29" s="152">
        <f>+VLOOKUP(F29,'[1]Reporting by tax'!$B$5:$J$64,9,0)</f>
        <v>3350000</v>
      </c>
      <c r="I29" s="152">
        <f>+VLOOKUP(F29,'3. Revenues '!$F$12:$H$82,3,0)</f>
        <v>5500000</v>
      </c>
      <c r="J29" s="152">
        <f t="shared" si="4"/>
        <v>-2150000</v>
      </c>
      <c r="K29" s="65">
        <f t="shared" si="6"/>
        <v>3350000</v>
      </c>
      <c r="L29" s="1">
        <v>0</v>
      </c>
      <c r="M29" s="1">
        <v>0</v>
      </c>
      <c r="N29" s="1">
        <v>350000</v>
      </c>
      <c r="O29" s="1">
        <v>0</v>
      </c>
      <c r="P29" s="1">
        <v>0</v>
      </c>
      <c r="Q29" s="1">
        <v>0</v>
      </c>
      <c r="R29" s="1">
        <v>0</v>
      </c>
      <c r="S29" s="1">
        <v>0</v>
      </c>
      <c r="T29" s="1">
        <v>0</v>
      </c>
      <c r="U29" s="1">
        <v>0</v>
      </c>
      <c r="V29" s="1">
        <v>0</v>
      </c>
      <c r="W29" s="1">
        <v>0</v>
      </c>
      <c r="X29" s="1">
        <v>0</v>
      </c>
      <c r="Y29" s="1">
        <v>1750000</v>
      </c>
      <c r="Z29" s="1">
        <v>0</v>
      </c>
      <c r="AA29" s="1">
        <v>0</v>
      </c>
      <c r="AB29" s="1">
        <v>250000</v>
      </c>
      <c r="AC29" s="1">
        <v>0</v>
      </c>
      <c r="AD29" s="1">
        <v>0</v>
      </c>
      <c r="AE29" s="1">
        <v>0</v>
      </c>
      <c r="AF29" s="1">
        <v>0</v>
      </c>
      <c r="AG29" s="1">
        <v>0</v>
      </c>
      <c r="AH29" s="1">
        <v>0</v>
      </c>
      <c r="AI29" s="1">
        <v>0</v>
      </c>
      <c r="AJ29" s="1">
        <v>0</v>
      </c>
      <c r="AK29" s="1">
        <v>0</v>
      </c>
      <c r="AL29" s="1">
        <v>0</v>
      </c>
      <c r="AM29" s="1">
        <v>0</v>
      </c>
      <c r="AN29" s="1">
        <v>0</v>
      </c>
      <c r="AO29" s="1">
        <v>1000000</v>
      </c>
      <c r="AP29" s="1">
        <v>0</v>
      </c>
      <c r="AQ29" s="1">
        <v>0</v>
      </c>
      <c r="AR29" s="1">
        <v>0</v>
      </c>
      <c r="AS29" s="1">
        <v>0</v>
      </c>
      <c r="AT29" s="1">
        <v>0</v>
      </c>
    </row>
    <row r="30" spans="2:46" ht="31.5">
      <c r="B30" s="71" t="s">
        <v>11</v>
      </c>
      <c r="C30" s="58" t="s">
        <v>73</v>
      </c>
      <c r="D30" s="51" t="s">
        <v>201</v>
      </c>
      <c r="F30" s="66" t="s">
        <v>256</v>
      </c>
      <c r="G30" s="126" t="s">
        <v>255</v>
      </c>
      <c r="H30" s="152">
        <f>+VLOOKUP(F30,'[1]Reporting by tax'!$B$5:$J$64,9,0)</f>
        <v>12500000</v>
      </c>
      <c r="I30" s="152">
        <f>+VLOOKUP(F30,'3. Revenues '!$F$12:$H$82,3,0)</f>
        <v>16800000</v>
      </c>
      <c r="J30" s="152">
        <f t="shared" si="4"/>
        <v>-4300000</v>
      </c>
      <c r="K30" s="65">
        <f t="shared" si="6"/>
        <v>12500000</v>
      </c>
      <c r="L30" s="1">
        <v>0</v>
      </c>
      <c r="M30" s="1">
        <v>0</v>
      </c>
      <c r="N30" s="1">
        <v>500000</v>
      </c>
      <c r="O30" s="1">
        <v>0</v>
      </c>
      <c r="P30" s="1">
        <v>0</v>
      </c>
      <c r="Q30" s="1">
        <v>0</v>
      </c>
      <c r="R30" s="1">
        <v>0</v>
      </c>
      <c r="S30" s="1">
        <v>0</v>
      </c>
      <c r="T30" s="1">
        <v>0</v>
      </c>
      <c r="U30" s="1">
        <v>0</v>
      </c>
      <c r="V30" s="1">
        <v>0</v>
      </c>
      <c r="W30" s="1">
        <v>0</v>
      </c>
      <c r="X30" s="1">
        <v>0</v>
      </c>
      <c r="Y30" s="1">
        <v>2500000</v>
      </c>
      <c r="Z30" s="1">
        <v>0</v>
      </c>
      <c r="AA30" s="1">
        <v>0</v>
      </c>
      <c r="AB30" s="1">
        <v>500000</v>
      </c>
      <c r="AC30" s="1">
        <v>0</v>
      </c>
      <c r="AD30" s="1">
        <v>0</v>
      </c>
      <c r="AE30" s="1">
        <v>0</v>
      </c>
      <c r="AF30" s="1">
        <v>0</v>
      </c>
      <c r="AG30" s="1">
        <v>0</v>
      </c>
      <c r="AH30" s="1">
        <v>0</v>
      </c>
      <c r="AI30" s="1">
        <v>0</v>
      </c>
      <c r="AJ30" s="1">
        <v>0</v>
      </c>
      <c r="AK30" s="1">
        <v>0</v>
      </c>
      <c r="AL30" s="1">
        <v>0</v>
      </c>
      <c r="AM30" s="1">
        <v>0</v>
      </c>
      <c r="AN30" s="1">
        <v>0</v>
      </c>
      <c r="AO30" s="1">
        <v>9000000</v>
      </c>
      <c r="AP30" s="1">
        <v>0</v>
      </c>
      <c r="AQ30" s="1">
        <v>0</v>
      </c>
      <c r="AR30" s="1">
        <v>0</v>
      </c>
      <c r="AS30" s="1">
        <v>0</v>
      </c>
      <c r="AT30" s="1">
        <v>0</v>
      </c>
    </row>
    <row r="31" spans="2:46">
      <c r="B31" s="71" t="s">
        <v>11</v>
      </c>
      <c r="C31" s="58" t="s">
        <v>73</v>
      </c>
      <c r="D31" s="51" t="s">
        <v>201</v>
      </c>
      <c r="F31" s="66" t="s">
        <v>257</v>
      </c>
      <c r="G31" s="126" t="s">
        <v>258</v>
      </c>
      <c r="H31" s="152">
        <v>0</v>
      </c>
      <c r="I31" s="152">
        <f>+VLOOKUP(F31,'3. Revenues '!$F$12:$H$82,3,0)</f>
        <v>0</v>
      </c>
      <c r="J31" s="152">
        <f t="shared" si="4"/>
        <v>0</v>
      </c>
      <c r="K31" s="65">
        <f t="shared" si="6"/>
        <v>0</v>
      </c>
      <c r="L31" s="1">
        <v>0</v>
      </c>
      <c r="M31" s="1">
        <v>0</v>
      </c>
      <c r="N31" s="1">
        <v>0</v>
      </c>
      <c r="O31" s="1">
        <v>0</v>
      </c>
      <c r="P31" s="1">
        <v>0</v>
      </c>
      <c r="Q31" s="1">
        <v>0</v>
      </c>
      <c r="R31" s="1">
        <v>0</v>
      </c>
      <c r="S31" s="1">
        <v>0</v>
      </c>
      <c r="T31" s="1">
        <v>0</v>
      </c>
      <c r="U31" s="1">
        <v>0</v>
      </c>
      <c r="V31" s="1">
        <v>0</v>
      </c>
      <c r="W31" s="1">
        <v>0</v>
      </c>
      <c r="X31" s="1">
        <v>0</v>
      </c>
      <c r="Y31" s="1">
        <v>0</v>
      </c>
      <c r="Z31" s="1">
        <v>0</v>
      </c>
      <c r="AA31" s="1">
        <v>0</v>
      </c>
      <c r="AB31" s="1">
        <v>0</v>
      </c>
      <c r="AC31" s="1">
        <v>0</v>
      </c>
      <c r="AD31" s="1">
        <v>0</v>
      </c>
      <c r="AE31" s="1">
        <v>0</v>
      </c>
      <c r="AF31" s="1">
        <v>0</v>
      </c>
      <c r="AG31" s="1">
        <v>0</v>
      </c>
      <c r="AH31" s="1">
        <v>0</v>
      </c>
      <c r="AI31" s="1">
        <v>0</v>
      </c>
      <c r="AJ31" s="1">
        <v>0</v>
      </c>
      <c r="AK31" s="1">
        <v>0</v>
      </c>
      <c r="AL31" s="1">
        <v>0</v>
      </c>
      <c r="AM31" s="1">
        <v>0</v>
      </c>
      <c r="AN31" s="1">
        <v>0</v>
      </c>
      <c r="AO31" s="1">
        <v>0</v>
      </c>
      <c r="AP31" s="1">
        <v>0</v>
      </c>
      <c r="AQ31" s="1">
        <v>0</v>
      </c>
      <c r="AR31" s="1">
        <v>0</v>
      </c>
      <c r="AS31" s="1">
        <v>0</v>
      </c>
      <c r="AT31" s="1">
        <v>0</v>
      </c>
    </row>
    <row r="32" spans="2:46">
      <c r="B32" s="71" t="s">
        <v>11</v>
      </c>
      <c r="C32" s="58" t="s">
        <v>73</v>
      </c>
      <c r="D32" s="51" t="s">
        <v>201</v>
      </c>
      <c r="F32" s="66" t="s">
        <v>259</v>
      </c>
      <c r="G32" s="126" t="s">
        <v>233</v>
      </c>
      <c r="H32" s="152">
        <f>+VLOOKUP(F32,'[1]Reporting by tax'!$B$5:$J$64,9,0)</f>
        <v>3783602</v>
      </c>
      <c r="I32" s="152">
        <f>+VLOOKUP(F32,'3. Revenues '!$F$12:$H$82,3,0)</f>
        <v>4015398</v>
      </c>
      <c r="J32" s="152">
        <f t="shared" si="4"/>
        <v>-231796</v>
      </c>
      <c r="K32" s="65">
        <f t="shared" si="6"/>
        <v>3783602</v>
      </c>
      <c r="L32" s="1">
        <v>0</v>
      </c>
      <c r="M32" s="1">
        <v>0</v>
      </c>
      <c r="N32" s="1">
        <v>0</v>
      </c>
      <c r="O32" s="1">
        <v>0</v>
      </c>
      <c r="P32" s="1">
        <v>0</v>
      </c>
      <c r="Q32" s="1">
        <v>0</v>
      </c>
      <c r="R32" s="1">
        <v>24683</v>
      </c>
      <c r="S32" s="1">
        <v>28349</v>
      </c>
      <c r="T32" s="1">
        <v>1083097</v>
      </c>
      <c r="U32" s="1">
        <v>0</v>
      </c>
      <c r="V32" s="1">
        <v>0</v>
      </c>
      <c r="W32" s="1">
        <v>0</v>
      </c>
      <c r="X32" s="1">
        <v>0</v>
      </c>
      <c r="Y32" s="1">
        <v>1518</v>
      </c>
      <c r="Z32" s="1">
        <v>0</v>
      </c>
      <c r="AA32" s="1">
        <v>0</v>
      </c>
      <c r="AB32" s="1">
        <v>15000</v>
      </c>
      <c r="AC32" s="1">
        <v>0</v>
      </c>
      <c r="AD32" s="1">
        <v>80736</v>
      </c>
      <c r="AE32" s="1">
        <v>1267301</v>
      </c>
      <c r="AF32" s="1">
        <v>0</v>
      </c>
      <c r="AG32" s="1">
        <v>0</v>
      </c>
      <c r="AH32" s="1">
        <v>1200000</v>
      </c>
      <c r="AI32" s="1">
        <v>0</v>
      </c>
      <c r="AJ32" s="1">
        <v>18658</v>
      </c>
      <c r="AK32" s="1">
        <v>0</v>
      </c>
      <c r="AL32" s="1">
        <v>0</v>
      </c>
      <c r="AM32" s="1">
        <v>0</v>
      </c>
      <c r="AN32" s="1">
        <v>0</v>
      </c>
      <c r="AO32" s="1">
        <v>0</v>
      </c>
      <c r="AP32" s="1">
        <v>0</v>
      </c>
      <c r="AQ32" s="1">
        <v>0</v>
      </c>
      <c r="AR32" s="1">
        <v>0</v>
      </c>
      <c r="AS32" s="1">
        <v>0</v>
      </c>
      <c r="AT32" s="1">
        <v>64260</v>
      </c>
    </row>
    <row r="33" spans="2:46">
      <c r="B33" s="71" t="s">
        <v>11</v>
      </c>
      <c r="C33" s="58" t="s">
        <v>73</v>
      </c>
      <c r="D33" s="51" t="s">
        <v>201</v>
      </c>
      <c r="F33" s="66" t="s">
        <v>265</v>
      </c>
      <c r="G33" s="126" t="s">
        <v>266</v>
      </c>
      <c r="H33" s="152">
        <f>+VLOOKUP(F33,'[1]Reporting by tax'!$B$5:$J$64,9,0)</f>
        <v>119700</v>
      </c>
      <c r="I33" s="152">
        <f>+VLOOKUP(F33,'3. Revenues '!$F$12:$H$82,3,0)</f>
        <v>119700</v>
      </c>
      <c r="J33" s="152">
        <f t="shared" si="4"/>
        <v>0</v>
      </c>
      <c r="K33" s="65">
        <f t="shared" si="6"/>
        <v>119700</v>
      </c>
      <c r="L33" s="1">
        <v>0</v>
      </c>
      <c r="M33" s="1">
        <v>0</v>
      </c>
      <c r="N33" s="1">
        <v>0</v>
      </c>
      <c r="O33" s="1">
        <v>0</v>
      </c>
      <c r="P33" s="1">
        <v>0</v>
      </c>
      <c r="Q33" s="1">
        <v>0</v>
      </c>
      <c r="R33" s="1">
        <v>119700</v>
      </c>
      <c r="S33" s="1">
        <v>0</v>
      </c>
      <c r="T33" s="1">
        <v>0</v>
      </c>
      <c r="U33" s="1">
        <v>0</v>
      </c>
      <c r="V33" s="1">
        <v>0</v>
      </c>
      <c r="W33" s="1">
        <v>0</v>
      </c>
      <c r="X33" s="1">
        <v>0</v>
      </c>
      <c r="Y33" s="1">
        <v>0</v>
      </c>
      <c r="Z33" s="1">
        <v>0</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row>
    <row r="34" spans="2:46">
      <c r="B34" s="71"/>
      <c r="C34" s="58"/>
      <c r="D34" s="7"/>
      <c r="F34" s="66"/>
      <c r="G34" s="126"/>
      <c r="H34" s="152">
        <v>0</v>
      </c>
      <c r="I34" s="152" t="e">
        <f>+VLOOKUP(F34,'3. Revenues '!$F$12:$H$82,3,0)</f>
        <v>#N/A</v>
      </c>
      <c r="J34" s="152" t="e">
        <f t="shared" si="4"/>
        <v>#N/A</v>
      </c>
      <c r="K34" s="65"/>
    </row>
    <row r="35" spans="2:46" ht="31.5">
      <c r="B35" s="78" t="s">
        <v>12</v>
      </c>
      <c r="C35" s="76" t="s">
        <v>74</v>
      </c>
      <c r="D35" s="7"/>
      <c r="F35" s="66"/>
      <c r="G35" s="126"/>
      <c r="H35" s="152">
        <v>0</v>
      </c>
      <c r="I35" s="152" t="e">
        <f>+VLOOKUP(F35,'3. Revenues '!$F$12:$H$82,3,0)</f>
        <v>#N/A</v>
      </c>
      <c r="J35" s="152" t="e">
        <f t="shared" si="4"/>
        <v>#N/A</v>
      </c>
      <c r="K35" s="65">
        <f t="shared" si="2"/>
        <v>0</v>
      </c>
    </row>
    <row r="36" spans="2:46" ht="31.5">
      <c r="B36" s="71" t="s">
        <v>13</v>
      </c>
      <c r="C36" s="58" t="s">
        <v>75</v>
      </c>
      <c r="D36" s="51" t="s">
        <v>201</v>
      </c>
      <c r="F36" s="66" t="s">
        <v>260</v>
      </c>
      <c r="G36" s="126" t="s">
        <v>261</v>
      </c>
      <c r="H36" s="152">
        <f>+VLOOKUP(F36,'[1]Reporting by tax'!$B$5:$J$64,9,0)</f>
        <v>1063450</v>
      </c>
      <c r="I36" s="152">
        <f>+VLOOKUP(F36,'3. Revenues '!$F$12:$H$82,3,0)</f>
        <v>1063450</v>
      </c>
      <c r="J36" s="152">
        <f t="shared" si="4"/>
        <v>0</v>
      </c>
      <c r="K36" s="65">
        <f t="shared" ref="K36:K37" si="7">SUM(L36:AT36)</f>
        <v>1063450</v>
      </c>
      <c r="L36" s="1">
        <v>0</v>
      </c>
      <c r="M36" s="1">
        <v>0</v>
      </c>
      <c r="N36" s="1">
        <v>0</v>
      </c>
      <c r="O36" s="1">
        <v>0</v>
      </c>
      <c r="P36" s="1">
        <v>131250</v>
      </c>
      <c r="Q36" s="1">
        <v>0</v>
      </c>
      <c r="R36" s="1">
        <v>0</v>
      </c>
      <c r="S36" s="1">
        <v>0</v>
      </c>
      <c r="T36" s="1">
        <v>0</v>
      </c>
      <c r="U36" s="1">
        <v>0</v>
      </c>
      <c r="V36" s="1">
        <v>0</v>
      </c>
      <c r="W36" s="1">
        <v>0</v>
      </c>
      <c r="X36" s="1">
        <v>0</v>
      </c>
      <c r="Y36" s="1">
        <v>282650</v>
      </c>
      <c r="Z36" s="1">
        <v>0</v>
      </c>
      <c r="AA36" s="1">
        <v>0</v>
      </c>
      <c r="AB36" s="1">
        <v>172500</v>
      </c>
      <c r="AC36" s="1">
        <v>0</v>
      </c>
      <c r="AD36" s="1">
        <v>0</v>
      </c>
      <c r="AE36" s="1">
        <v>0</v>
      </c>
      <c r="AF36" s="1">
        <v>0</v>
      </c>
      <c r="AG36" s="1">
        <v>0</v>
      </c>
      <c r="AH36" s="1">
        <v>0</v>
      </c>
      <c r="AI36" s="1">
        <v>0</v>
      </c>
      <c r="AJ36" s="1">
        <v>0</v>
      </c>
      <c r="AK36" s="1">
        <v>150000</v>
      </c>
      <c r="AL36" s="1">
        <v>0</v>
      </c>
      <c r="AM36" s="1">
        <v>0</v>
      </c>
      <c r="AN36" s="1">
        <v>327050</v>
      </c>
      <c r="AO36" s="1">
        <v>0</v>
      </c>
      <c r="AP36" s="1">
        <v>0</v>
      </c>
      <c r="AQ36" s="1">
        <v>0</v>
      </c>
      <c r="AR36" s="1">
        <v>0</v>
      </c>
      <c r="AS36" s="1">
        <v>0</v>
      </c>
      <c r="AT36" s="1">
        <v>0</v>
      </c>
    </row>
    <row r="37" spans="2:46" ht="31.5">
      <c r="B37" s="71" t="s">
        <v>14</v>
      </c>
      <c r="C37" s="58" t="s">
        <v>76</v>
      </c>
      <c r="D37" s="51" t="s">
        <v>201</v>
      </c>
      <c r="F37" s="66" t="s">
        <v>262</v>
      </c>
      <c r="G37" s="126" t="s">
        <v>261</v>
      </c>
      <c r="H37" s="152">
        <f>+VLOOKUP(F37,'[1]Reporting by tax'!$B$5:$J$64,9,0)</f>
        <v>2603210</v>
      </c>
      <c r="I37" s="152">
        <f>+VLOOKUP(F37,'3. Revenues '!$F$12:$H$82,3,0)</f>
        <v>2603210</v>
      </c>
      <c r="J37" s="152">
        <f t="shared" si="4"/>
        <v>0</v>
      </c>
      <c r="K37" s="65">
        <f t="shared" si="7"/>
        <v>2603210</v>
      </c>
      <c r="L37" s="1">
        <v>0</v>
      </c>
      <c r="M37" s="1">
        <v>0</v>
      </c>
      <c r="N37" s="1">
        <v>0</v>
      </c>
      <c r="O37" s="1">
        <v>0</v>
      </c>
      <c r="P37" s="1">
        <v>0</v>
      </c>
      <c r="Q37" s="1">
        <v>0</v>
      </c>
      <c r="R37" s="1">
        <v>2242500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190680</v>
      </c>
      <c r="AK37" s="1">
        <v>0</v>
      </c>
      <c r="AL37" s="1">
        <v>170030</v>
      </c>
      <c r="AM37" s="1">
        <v>0</v>
      </c>
      <c r="AN37" s="1">
        <v>0</v>
      </c>
      <c r="AO37" s="1">
        <v>0</v>
      </c>
      <c r="AP37" s="1">
        <v>0</v>
      </c>
      <c r="AQ37" s="1">
        <v>0</v>
      </c>
      <c r="AR37" s="1">
        <v>0</v>
      </c>
      <c r="AS37" s="1">
        <v>0</v>
      </c>
      <c r="AT37" s="1">
        <v>0</v>
      </c>
    </row>
    <row r="38" spans="2:46">
      <c r="B38" s="71" t="s">
        <v>14</v>
      </c>
      <c r="C38" s="58" t="s">
        <v>76</v>
      </c>
      <c r="D38" s="51" t="s">
        <v>201</v>
      </c>
      <c r="F38" s="66"/>
      <c r="G38" s="126"/>
      <c r="H38" s="152">
        <v>0</v>
      </c>
      <c r="I38" s="152" t="e">
        <f>+VLOOKUP(F38,'3. Revenues '!$F$12:$H$82,3,0)</f>
        <v>#N/A</v>
      </c>
      <c r="J38" s="152" t="e">
        <f t="shared" si="4"/>
        <v>#N/A</v>
      </c>
      <c r="K38" s="65"/>
    </row>
    <row r="39" spans="2:46">
      <c r="B39" s="71" t="s">
        <v>15</v>
      </c>
      <c r="C39" s="58" t="s">
        <v>77</v>
      </c>
      <c r="D39" s="51" t="s">
        <v>201</v>
      </c>
      <c r="F39" s="66"/>
      <c r="G39" s="126"/>
      <c r="H39" s="152">
        <v>0</v>
      </c>
      <c r="I39" s="152" t="e">
        <f>+VLOOKUP(F39,'3. Revenues '!$F$12:$H$82,3,0)</f>
        <v>#N/A</v>
      </c>
      <c r="J39" s="152" t="e">
        <f t="shared" si="4"/>
        <v>#N/A</v>
      </c>
      <c r="K39" s="65">
        <f t="shared" si="2"/>
        <v>0</v>
      </c>
    </row>
    <row r="40" spans="2:46">
      <c r="B40" s="75" t="s">
        <v>16</v>
      </c>
      <c r="C40" s="76" t="s">
        <v>78</v>
      </c>
      <c r="D40" s="7"/>
      <c r="F40" s="66"/>
      <c r="G40" s="126"/>
      <c r="H40" s="152">
        <v>0</v>
      </c>
      <c r="I40" s="152" t="e">
        <f>+VLOOKUP(F40,'3. Revenues '!$F$12:$H$82,3,0)</f>
        <v>#N/A</v>
      </c>
      <c r="J40" s="152" t="e">
        <f t="shared" si="4"/>
        <v>#N/A</v>
      </c>
      <c r="K40" s="65">
        <f t="shared" si="2"/>
        <v>0</v>
      </c>
    </row>
    <row r="41" spans="2:46" ht="31.5">
      <c r="B41" s="71" t="s">
        <v>17</v>
      </c>
      <c r="C41" s="58" t="s">
        <v>79</v>
      </c>
      <c r="D41" s="51" t="s">
        <v>201</v>
      </c>
      <c r="F41" s="66" t="s">
        <v>252</v>
      </c>
      <c r="G41" s="126" t="s">
        <v>253</v>
      </c>
      <c r="H41" s="152">
        <f>+VLOOKUP(F41,'[1]Reporting by tax'!$B$5:$J$64,9,0)</f>
        <v>2136208239</v>
      </c>
      <c r="I41" s="152">
        <f>+VLOOKUP(F41,'3. Revenues '!$F$12:$H$82,3,0)</f>
        <v>2136208239</v>
      </c>
      <c r="J41" s="152">
        <f t="shared" si="4"/>
        <v>0</v>
      </c>
      <c r="K41" s="65">
        <f t="shared" ref="K41:K43" si="8">SUM(L41:AT41)</f>
        <v>2136208239</v>
      </c>
      <c r="L41" s="1">
        <v>1913060223</v>
      </c>
      <c r="M41" s="1">
        <v>8635482</v>
      </c>
      <c r="N41" s="1">
        <v>17968</v>
      </c>
      <c r="O41" s="1">
        <v>0</v>
      </c>
      <c r="P41" s="1">
        <v>0</v>
      </c>
      <c r="Q41" s="1">
        <v>0</v>
      </c>
      <c r="R41" s="1">
        <v>25434071</v>
      </c>
      <c r="S41" s="1">
        <v>1077458</v>
      </c>
      <c r="T41" s="1">
        <v>10039227</v>
      </c>
      <c r="U41" s="1">
        <v>31883524</v>
      </c>
      <c r="V41" s="1">
        <v>0</v>
      </c>
      <c r="W41" s="1">
        <v>29622274</v>
      </c>
      <c r="X41" s="1">
        <v>0</v>
      </c>
      <c r="Y41" s="1">
        <v>0</v>
      </c>
      <c r="Z41" s="1">
        <v>0</v>
      </c>
      <c r="AA41" s="1">
        <v>0</v>
      </c>
      <c r="AB41" s="1">
        <v>0</v>
      </c>
      <c r="AC41" s="1">
        <v>0</v>
      </c>
      <c r="AD41" s="1">
        <v>0</v>
      </c>
      <c r="AE41" s="1">
        <v>17295435</v>
      </c>
      <c r="AF41" s="1">
        <v>0</v>
      </c>
      <c r="AG41" s="1">
        <v>0</v>
      </c>
      <c r="AH41" s="1">
        <v>72443287</v>
      </c>
      <c r="AI41" s="1">
        <v>0</v>
      </c>
      <c r="AJ41" s="1">
        <v>18065129</v>
      </c>
      <c r="AK41" s="1">
        <v>0</v>
      </c>
      <c r="AL41" s="1">
        <v>8256655</v>
      </c>
      <c r="AM41" s="1">
        <v>0</v>
      </c>
      <c r="AN41" s="1">
        <v>0</v>
      </c>
      <c r="AO41" s="1">
        <v>0</v>
      </c>
      <c r="AP41" s="1">
        <v>0</v>
      </c>
      <c r="AQ41" s="1">
        <v>377506</v>
      </c>
      <c r="AR41" s="1">
        <v>0</v>
      </c>
      <c r="AS41" s="1">
        <v>0</v>
      </c>
      <c r="AT41" s="1">
        <v>0</v>
      </c>
    </row>
    <row r="42" spans="2:46" ht="31.5">
      <c r="B42" s="71" t="s">
        <v>17</v>
      </c>
      <c r="C42" s="58" t="s">
        <v>79</v>
      </c>
      <c r="D42" s="51" t="s">
        <v>201</v>
      </c>
      <c r="F42" s="66" t="s">
        <v>263</v>
      </c>
      <c r="G42" s="126" t="s">
        <v>253</v>
      </c>
      <c r="H42" s="152">
        <f>+VLOOKUP(F42,'[1]Reporting by tax'!$B$5:$J$64,9,0)</f>
        <v>2797984744</v>
      </c>
      <c r="I42" s="152">
        <f>+VLOOKUP(F42,'3. Revenues '!$F$12:$H$82,3,0)</f>
        <v>2868658250</v>
      </c>
      <c r="J42" s="152">
        <f t="shared" si="4"/>
        <v>-70673506</v>
      </c>
      <c r="K42" s="65">
        <f t="shared" si="8"/>
        <v>2797984744</v>
      </c>
      <c r="L42" s="1">
        <v>1144683722</v>
      </c>
      <c r="M42" s="1">
        <v>80365924</v>
      </c>
      <c r="N42" s="1">
        <v>510721047</v>
      </c>
      <c r="O42" s="1">
        <v>898050</v>
      </c>
      <c r="P42" s="1">
        <v>6917566</v>
      </c>
      <c r="Q42" s="1">
        <v>0</v>
      </c>
      <c r="R42" s="1">
        <v>24990323</v>
      </c>
      <c r="S42" s="1">
        <v>1049229</v>
      </c>
      <c r="T42" s="1">
        <v>5392812</v>
      </c>
      <c r="U42" s="1">
        <v>628323742</v>
      </c>
      <c r="V42" s="1">
        <v>297874517</v>
      </c>
      <c r="W42" s="1">
        <v>18347317</v>
      </c>
      <c r="X42" s="1">
        <v>0</v>
      </c>
      <c r="Y42" s="1">
        <v>0</v>
      </c>
      <c r="Z42" s="1">
        <v>0</v>
      </c>
      <c r="AA42" s="1">
        <v>0</v>
      </c>
      <c r="AB42" s="1">
        <v>0</v>
      </c>
      <c r="AC42" s="1">
        <v>0</v>
      </c>
      <c r="AD42" s="1">
        <v>0</v>
      </c>
      <c r="AE42" s="1">
        <v>15666517</v>
      </c>
      <c r="AF42" s="1">
        <v>0</v>
      </c>
      <c r="AG42" s="1">
        <v>0</v>
      </c>
      <c r="AH42" s="1">
        <v>38132608</v>
      </c>
      <c r="AI42" s="1">
        <v>0</v>
      </c>
      <c r="AJ42" s="1">
        <v>13245464</v>
      </c>
      <c r="AK42" s="1">
        <v>0</v>
      </c>
      <c r="AL42" s="1">
        <v>11106576</v>
      </c>
      <c r="AM42" s="1">
        <v>0</v>
      </c>
      <c r="AN42" s="1">
        <v>0</v>
      </c>
      <c r="AO42" s="1">
        <v>0</v>
      </c>
      <c r="AP42" s="1">
        <v>0</v>
      </c>
      <c r="AQ42" s="1">
        <v>269330</v>
      </c>
      <c r="AR42" s="1">
        <v>0</v>
      </c>
      <c r="AS42" s="1">
        <v>0</v>
      </c>
      <c r="AT42" s="1">
        <v>0</v>
      </c>
    </row>
    <row r="43" spans="2:46" ht="31.5">
      <c r="B43" s="71" t="s">
        <v>17</v>
      </c>
      <c r="C43" s="58" t="s">
        <v>79</v>
      </c>
      <c r="D43" s="51" t="s">
        <v>201</v>
      </c>
      <c r="F43" s="66" t="s">
        <v>264</v>
      </c>
      <c r="G43" s="126" t="s">
        <v>253</v>
      </c>
      <c r="H43" s="152">
        <f>+VLOOKUP(F43,'[1]Reporting by tax'!$B$5:$J$64,9,0)</f>
        <v>0</v>
      </c>
      <c r="I43" s="152">
        <f>+VLOOKUP(F43,'3. Revenues '!$F$12:$H$82,3,0)</f>
        <v>0</v>
      </c>
      <c r="J43" s="152">
        <f t="shared" si="4"/>
        <v>0</v>
      </c>
      <c r="K43" s="65">
        <f t="shared" si="8"/>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row>
    <row r="44" spans="2:46">
      <c r="B44" s="71" t="s">
        <v>18</v>
      </c>
      <c r="C44" s="58" t="s">
        <v>80</v>
      </c>
      <c r="D44" s="51" t="s">
        <v>201</v>
      </c>
      <c r="F44" s="66"/>
      <c r="G44" s="126"/>
      <c r="H44" s="152">
        <v>0</v>
      </c>
      <c r="I44" s="152" t="e">
        <f>+VLOOKUP(F44,'3. Revenues '!$F$12:$H$82,3,0)</f>
        <v>#N/A</v>
      </c>
      <c r="J44" s="152" t="e">
        <f t="shared" si="4"/>
        <v>#N/A</v>
      </c>
      <c r="K44" s="65">
        <f t="shared" si="2"/>
        <v>0</v>
      </c>
    </row>
    <row r="45" spans="2:46">
      <c r="B45" s="71" t="s">
        <v>19</v>
      </c>
      <c r="C45" s="58" t="s">
        <v>127</v>
      </c>
      <c r="D45" s="51" t="s">
        <v>201</v>
      </c>
      <c r="F45" s="66"/>
      <c r="G45" s="126"/>
      <c r="H45" s="152">
        <v>0</v>
      </c>
      <c r="I45" s="152" t="e">
        <f>+VLOOKUP(F45,'3. Revenues '!$F$12:$H$82,3,0)</f>
        <v>#N/A</v>
      </c>
      <c r="J45" s="152" t="e">
        <f t="shared" si="4"/>
        <v>#N/A</v>
      </c>
      <c r="K45" s="65">
        <f t="shared" si="2"/>
        <v>0</v>
      </c>
    </row>
    <row r="46" spans="2:46" ht="31.5">
      <c r="B46" s="71" t="s">
        <v>20</v>
      </c>
      <c r="C46" s="58" t="s">
        <v>128</v>
      </c>
      <c r="D46" s="51" t="s">
        <v>201</v>
      </c>
      <c r="F46" s="66"/>
      <c r="G46" s="126"/>
      <c r="H46" s="152">
        <v>0</v>
      </c>
      <c r="I46" s="152" t="e">
        <f>+VLOOKUP(F46,'3. Revenues '!$F$12:$H$82,3,0)</f>
        <v>#N/A</v>
      </c>
      <c r="J46" s="152" t="e">
        <f t="shared" si="4"/>
        <v>#N/A</v>
      </c>
      <c r="K46" s="65">
        <f t="shared" si="2"/>
        <v>0</v>
      </c>
    </row>
    <row r="47" spans="2:46">
      <c r="B47" s="72"/>
      <c r="C47" s="58"/>
      <c r="D47" s="7"/>
      <c r="F47" s="66"/>
      <c r="G47" s="126"/>
      <c r="H47" s="152">
        <v>0</v>
      </c>
      <c r="I47" s="152" t="e">
        <f>+VLOOKUP(F47,'3. Revenues '!$F$12:$H$82,3,0)</f>
        <v>#N/A</v>
      </c>
      <c r="J47" s="152" t="e">
        <f t="shared" si="4"/>
        <v>#N/A</v>
      </c>
      <c r="K47" s="65">
        <f t="shared" si="2"/>
        <v>0</v>
      </c>
    </row>
    <row r="48" spans="2:46">
      <c r="B48" s="77" t="s">
        <v>21</v>
      </c>
      <c r="C48" s="74" t="s">
        <v>81</v>
      </c>
      <c r="D48" s="6"/>
      <c r="F48" s="66"/>
      <c r="G48" s="126"/>
      <c r="H48" s="152">
        <v>0</v>
      </c>
      <c r="I48" s="152" t="e">
        <f>+VLOOKUP(F48,'3. Revenues '!$F$12:$H$82,3,0)</f>
        <v>#N/A</v>
      </c>
      <c r="J48" s="152" t="e">
        <f t="shared" si="4"/>
        <v>#N/A</v>
      </c>
      <c r="K48" s="65">
        <f t="shared" si="2"/>
        <v>0</v>
      </c>
    </row>
    <row r="49" spans="2:46">
      <c r="B49" s="71" t="s">
        <v>22</v>
      </c>
      <c r="C49" s="58" t="s">
        <v>82</v>
      </c>
      <c r="D49" s="51" t="s">
        <v>201</v>
      </c>
      <c r="F49" s="66" t="s">
        <v>81</v>
      </c>
      <c r="G49" s="126" t="s">
        <v>267</v>
      </c>
      <c r="H49" s="152">
        <f>+VLOOKUP(F49,'[1]Reporting by tax'!$B$5:$J$64,9,0)</f>
        <v>2027760960</v>
      </c>
      <c r="I49" s="152">
        <f>+VLOOKUP(F49,'3. Revenues '!$F$12:$H$82,3,0)</f>
        <v>2114291132</v>
      </c>
      <c r="J49" s="152">
        <f t="shared" si="4"/>
        <v>-86530172</v>
      </c>
      <c r="K49" s="65">
        <f t="shared" ref="K49" si="9">SUM(L49:AT49)</f>
        <v>2027760960</v>
      </c>
      <c r="L49" s="1">
        <v>1163185294</v>
      </c>
      <c r="M49" s="1">
        <v>164766575</v>
      </c>
      <c r="N49" s="1">
        <v>111575246</v>
      </c>
      <c r="O49" s="1">
        <v>5109667</v>
      </c>
      <c r="P49" s="1">
        <v>133087487</v>
      </c>
      <c r="Q49" s="1">
        <v>0</v>
      </c>
      <c r="R49" s="1">
        <v>54688988</v>
      </c>
      <c r="S49" s="1">
        <v>0</v>
      </c>
      <c r="T49" s="1">
        <v>302477183</v>
      </c>
      <c r="U49" s="1">
        <v>741501</v>
      </c>
      <c r="V49" s="1">
        <v>1917725</v>
      </c>
      <c r="W49" s="1">
        <v>10762318</v>
      </c>
      <c r="X49" s="1">
        <v>499875</v>
      </c>
      <c r="Y49" s="1">
        <v>12855805</v>
      </c>
      <c r="Z49" s="1">
        <v>1857600</v>
      </c>
      <c r="AA49" s="1">
        <v>0</v>
      </c>
      <c r="AB49" s="1">
        <v>498756</v>
      </c>
      <c r="AC49" s="1">
        <v>0</v>
      </c>
      <c r="AD49" s="1">
        <v>0</v>
      </c>
      <c r="AE49" s="1">
        <v>11189736</v>
      </c>
      <c r="AF49" s="1">
        <v>0</v>
      </c>
      <c r="AG49" s="1">
        <v>0</v>
      </c>
      <c r="AH49" s="1">
        <v>47058254</v>
      </c>
      <c r="AI49" s="1">
        <v>0</v>
      </c>
      <c r="AJ49" s="1">
        <v>0</v>
      </c>
      <c r="AK49" s="1">
        <v>0</v>
      </c>
      <c r="AL49" s="1">
        <v>5488950</v>
      </c>
      <c r="AM49" s="1">
        <v>0</v>
      </c>
      <c r="AN49" s="1">
        <v>0</v>
      </c>
      <c r="AO49" s="1">
        <v>0</v>
      </c>
      <c r="AP49" s="1">
        <v>0</v>
      </c>
      <c r="AQ49" s="1">
        <v>0</v>
      </c>
      <c r="AR49" s="1">
        <v>0</v>
      </c>
      <c r="AS49" s="1">
        <v>0</v>
      </c>
      <c r="AT49" s="1">
        <v>0</v>
      </c>
    </row>
    <row r="50" spans="2:46">
      <c r="B50" s="72"/>
      <c r="C50" s="59"/>
      <c r="D50" s="7"/>
      <c r="F50" s="66"/>
      <c r="G50" s="126"/>
      <c r="H50" s="152">
        <v>0</v>
      </c>
      <c r="I50" s="152" t="e">
        <f>+VLOOKUP(F50,'3. Revenues '!$F$12:$H$82,3,0)</f>
        <v>#N/A</v>
      </c>
      <c r="J50" s="152" t="e">
        <f t="shared" si="4"/>
        <v>#N/A</v>
      </c>
      <c r="K50" s="65">
        <f t="shared" si="2"/>
        <v>0</v>
      </c>
    </row>
    <row r="51" spans="2:46">
      <c r="B51" s="77" t="s">
        <v>23</v>
      </c>
      <c r="C51" s="74" t="s">
        <v>83</v>
      </c>
      <c r="D51" s="7"/>
      <c r="F51" s="66"/>
      <c r="G51" s="126"/>
      <c r="H51" s="152">
        <v>0</v>
      </c>
      <c r="I51" s="152" t="e">
        <f>+VLOOKUP(F51,'3. Revenues '!$F$12:$H$82,3,0)</f>
        <v>#N/A</v>
      </c>
      <c r="J51" s="152" t="e">
        <f t="shared" si="4"/>
        <v>#N/A</v>
      </c>
      <c r="K51" s="65">
        <f t="shared" si="2"/>
        <v>0</v>
      </c>
    </row>
    <row r="52" spans="2:46">
      <c r="B52" s="78" t="s">
        <v>24</v>
      </c>
      <c r="C52" s="76" t="s">
        <v>84</v>
      </c>
      <c r="D52" s="7"/>
      <c r="F52" s="66"/>
      <c r="G52" s="126"/>
      <c r="H52" s="152">
        <v>0</v>
      </c>
      <c r="I52" s="152" t="e">
        <f>+VLOOKUP(F52,'3. Revenues '!$F$12:$H$82,3,0)</f>
        <v>#N/A</v>
      </c>
      <c r="J52" s="152" t="e">
        <f t="shared" si="4"/>
        <v>#N/A</v>
      </c>
      <c r="K52" s="65">
        <f t="shared" si="2"/>
        <v>0</v>
      </c>
    </row>
    <row r="53" spans="2:46">
      <c r="B53" s="78" t="s">
        <v>25</v>
      </c>
      <c r="C53" s="76" t="s">
        <v>85</v>
      </c>
      <c r="D53" s="7"/>
      <c r="F53" s="66"/>
      <c r="G53" s="126"/>
      <c r="H53" s="152">
        <v>0</v>
      </c>
      <c r="I53" s="152" t="e">
        <f>+VLOOKUP(F53,'3. Revenues '!$F$12:$H$82,3,0)</f>
        <v>#N/A</v>
      </c>
      <c r="J53" s="152" t="e">
        <f t="shared" si="4"/>
        <v>#N/A</v>
      </c>
      <c r="K53" s="65">
        <f t="shared" si="2"/>
        <v>0</v>
      </c>
    </row>
    <row r="54" spans="2:46" ht="31.5">
      <c r="B54" s="71" t="s">
        <v>26</v>
      </c>
      <c r="C54" s="58" t="s">
        <v>86</v>
      </c>
      <c r="D54" s="51" t="s">
        <v>201</v>
      </c>
      <c r="F54" s="66" t="s">
        <v>268</v>
      </c>
      <c r="G54" s="126" t="s">
        <v>269</v>
      </c>
      <c r="H54" s="152">
        <f>+VLOOKUP(F54,'[1]Reporting by tax'!$B$5:$J$64,9,0)</f>
        <v>3165187978</v>
      </c>
      <c r="I54" s="152">
        <f>+VLOOKUP(F54,'3. Revenues '!$F$12:$H$82,3,0)</f>
        <v>3165187978</v>
      </c>
      <c r="J54" s="152">
        <f t="shared" si="4"/>
        <v>0</v>
      </c>
      <c r="K54" s="65">
        <f t="shared" ref="K54:K55" si="10">SUM(L54:AT54)</f>
        <v>3165187978</v>
      </c>
      <c r="L54" s="1">
        <v>3000000000</v>
      </c>
      <c r="M54" s="1">
        <v>163387978</v>
      </c>
      <c r="N54" s="1">
        <v>0</v>
      </c>
      <c r="O54" s="1">
        <v>0</v>
      </c>
      <c r="P54" s="1">
        <v>0</v>
      </c>
      <c r="Q54" s="1">
        <v>0</v>
      </c>
      <c r="R54" s="1">
        <v>1800000</v>
      </c>
      <c r="S54" s="1">
        <v>0</v>
      </c>
      <c r="T54" s="1">
        <v>0</v>
      </c>
      <c r="U54" s="1">
        <v>0</v>
      </c>
      <c r="V54" s="1">
        <v>0</v>
      </c>
      <c r="W54" s="1">
        <v>0</v>
      </c>
      <c r="X54" s="1">
        <v>0</v>
      </c>
      <c r="Y54" s="1">
        <v>0</v>
      </c>
      <c r="Z54" s="1">
        <v>0</v>
      </c>
      <c r="AA54" s="1">
        <v>0</v>
      </c>
      <c r="AB54" s="1">
        <v>0</v>
      </c>
      <c r="AC54" s="1">
        <v>0</v>
      </c>
      <c r="AD54" s="1">
        <v>0</v>
      </c>
      <c r="AE54" s="1">
        <v>0</v>
      </c>
      <c r="AF54" s="1">
        <v>0</v>
      </c>
      <c r="AG54" s="1">
        <v>0</v>
      </c>
      <c r="AH54" s="1">
        <v>0</v>
      </c>
      <c r="AI54" s="1">
        <v>0</v>
      </c>
      <c r="AJ54" s="1">
        <v>0</v>
      </c>
      <c r="AK54" s="1">
        <v>0</v>
      </c>
      <c r="AL54" s="1">
        <v>0</v>
      </c>
      <c r="AM54" s="1">
        <v>0</v>
      </c>
      <c r="AN54" s="1">
        <v>0</v>
      </c>
      <c r="AO54" s="1">
        <v>0</v>
      </c>
      <c r="AP54" s="1">
        <v>0</v>
      </c>
      <c r="AQ54" s="1">
        <v>0</v>
      </c>
      <c r="AR54" s="1">
        <v>0</v>
      </c>
      <c r="AS54" s="1">
        <v>0</v>
      </c>
      <c r="AT54" s="1">
        <v>0</v>
      </c>
    </row>
    <row r="55" spans="2:46" ht="31.5">
      <c r="B55" s="71" t="s">
        <v>26</v>
      </c>
      <c r="C55" s="58" t="s">
        <v>86</v>
      </c>
      <c r="D55" s="51" t="s">
        <v>201</v>
      </c>
      <c r="F55" s="66" t="s">
        <v>270</v>
      </c>
      <c r="G55" s="126" t="s">
        <v>269</v>
      </c>
      <c r="H55" s="152">
        <f>+VLOOKUP(F55,'[1]Reporting by tax'!$B$5:$J$64,9,0)</f>
        <v>0</v>
      </c>
      <c r="I55" s="152">
        <f>+VLOOKUP(F55,'3. Revenues '!$F$12:$H$82,3,0)</f>
        <v>0</v>
      </c>
      <c r="J55" s="152">
        <f t="shared" si="4"/>
        <v>0</v>
      </c>
      <c r="K55" s="65">
        <f t="shared" si="10"/>
        <v>0</v>
      </c>
      <c r="L55" s="1">
        <v>0</v>
      </c>
      <c r="M55" s="1">
        <v>0</v>
      </c>
      <c r="N55" s="1">
        <v>0</v>
      </c>
      <c r="O55" s="1">
        <v>0</v>
      </c>
      <c r="P55" s="1">
        <v>0</v>
      </c>
      <c r="Q55" s="1">
        <v>0</v>
      </c>
      <c r="R55" s="1">
        <v>0</v>
      </c>
      <c r="S55" s="1">
        <v>0</v>
      </c>
      <c r="T55" s="1">
        <v>0</v>
      </c>
      <c r="U55" s="1">
        <v>0</v>
      </c>
      <c r="V55" s="1">
        <v>0</v>
      </c>
      <c r="W55" s="1">
        <v>0</v>
      </c>
      <c r="X55" s="1">
        <v>0</v>
      </c>
      <c r="Y55" s="1">
        <v>0</v>
      </c>
      <c r="Z55" s="1">
        <v>0</v>
      </c>
      <c r="AA55" s="1">
        <v>0</v>
      </c>
      <c r="AB55" s="1">
        <v>0</v>
      </c>
      <c r="AC55" s="1">
        <v>0</v>
      </c>
      <c r="AD55" s="1">
        <v>0</v>
      </c>
      <c r="AE55" s="1">
        <v>0</v>
      </c>
      <c r="AF55" s="1">
        <v>0</v>
      </c>
      <c r="AG55" s="1">
        <v>0</v>
      </c>
      <c r="AH55" s="1">
        <v>0</v>
      </c>
      <c r="AI55" s="1">
        <v>0</v>
      </c>
      <c r="AJ55" s="1">
        <v>0</v>
      </c>
      <c r="AK55" s="1">
        <v>0</v>
      </c>
      <c r="AL55" s="1">
        <v>0</v>
      </c>
      <c r="AM55" s="1">
        <v>0</v>
      </c>
      <c r="AN55" s="1">
        <v>0</v>
      </c>
      <c r="AO55" s="1">
        <v>0</v>
      </c>
      <c r="AP55" s="1">
        <v>0</v>
      </c>
      <c r="AQ55" s="1">
        <v>0</v>
      </c>
      <c r="AR55" s="1">
        <v>0</v>
      </c>
      <c r="AS55" s="1">
        <v>0</v>
      </c>
      <c r="AT55" s="1">
        <v>0</v>
      </c>
    </row>
    <row r="56" spans="2:46">
      <c r="B56" s="71" t="s">
        <v>27</v>
      </c>
      <c r="C56" s="58" t="s">
        <v>129</v>
      </c>
      <c r="D56" s="51" t="s">
        <v>201</v>
      </c>
      <c r="F56" s="66"/>
      <c r="G56" s="126"/>
      <c r="H56" s="152">
        <v>0</v>
      </c>
      <c r="I56" s="152" t="e">
        <f>+VLOOKUP(F56,'3. Revenues '!$F$12:$H$82,3,0)</f>
        <v>#N/A</v>
      </c>
      <c r="J56" s="152" t="e">
        <f t="shared" si="4"/>
        <v>#N/A</v>
      </c>
      <c r="K56" s="65">
        <f t="shared" si="2"/>
        <v>0</v>
      </c>
    </row>
    <row r="57" spans="2:46">
      <c r="B57" s="71" t="s">
        <v>28</v>
      </c>
      <c r="C57" s="58" t="s">
        <v>87</v>
      </c>
      <c r="D57" s="51" t="s">
        <v>201</v>
      </c>
      <c r="F57" s="66"/>
      <c r="G57" s="126"/>
      <c r="H57" s="152">
        <v>0</v>
      </c>
      <c r="I57" s="152" t="e">
        <f>+VLOOKUP(F57,'3. Revenues '!$F$12:$H$82,3,0)</f>
        <v>#N/A</v>
      </c>
      <c r="J57" s="152" t="e">
        <f t="shared" si="4"/>
        <v>#N/A</v>
      </c>
      <c r="K57" s="65">
        <f t="shared" si="2"/>
        <v>0</v>
      </c>
    </row>
    <row r="58" spans="2:46">
      <c r="B58" s="78" t="s">
        <v>29</v>
      </c>
      <c r="C58" s="76" t="s">
        <v>88</v>
      </c>
      <c r="D58" s="6"/>
      <c r="F58" s="66"/>
      <c r="G58" s="126"/>
      <c r="H58" s="152">
        <v>0</v>
      </c>
      <c r="I58" s="152" t="e">
        <f>+VLOOKUP(F58,'3. Revenues '!$F$12:$H$82,3,0)</f>
        <v>#N/A</v>
      </c>
      <c r="J58" s="152" t="e">
        <f t="shared" si="4"/>
        <v>#N/A</v>
      </c>
      <c r="K58" s="65">
        <f t="shared" si="2"/>
        <v>0</v>
      </c>
    </row>
    <row r="59" spans="2:46" ht="31.5">
      <c r="B59" s="71" t="s">
        <v>30</v>
      </c>
      <c r="C59" s="58" t="s">
        <v>89</v>
      </c>
      <c r="D59" s="51" t="s">
        <v>201</v>
      </c>
      <c r="F59" s="66" t="s">
        <v>271</v>
      </c>
      <c r="G59" s="126" t="s">
        <v>255</v>
      </c>
      <c r="H59" s="152">
        <f>+VLOOKUP(F59,'[1]Reporting by tax'!$B$5:$J$64,9,0)</f>
        <v>38677225</v>
      </c>
      <c r="I59" s="152">
        <f>+VLOOKUP(F59,'3. Revenues '!$F$12:$H$82,3,0)</f>
        <v>41352256</v>
      </c>
      <c r="J59" s="152">
        <f t="shared" si="4"/>
        <v>-2675031</v>
      </c>
      <c r="K59" s="65">
        <f t="shared" ref="K59:K64" si="11">SUM(L59:AT59)</f>
        <v>38677225</v>
      </c>
      <c r="L59" s="1">
        <v>0</v>
      </c>
      <c r="M59" s="1">
        <v>3825000</v>
      </c>
      <c r="N59" s="1">
        <v>5399025</v>
      </c>
      <c r="O59" s="1">
        <v>9750000</v>
      </c>
      <c r="P59" s="1">
        <v>4220000</v>
      </c>
      <c r="Q59" s="1">
        <v>0</v>
      </c>
      <c r="R59" s="1">
        <v>0</v>
      </c>
      <c r="S59" s="1">
        <v>0</v>
      </c>
      <c r="T59" s="1">
        <v>0</v>
      </c>
      <c r="U59" s="1">
        <v>0</v>
      </c>
      <c r="V59" s="1">
        <v>0</v>
      </c>
      <c r="W59" s="1">
        <v>0</v>
      </c>
      <c r="X59" s="1">
        <v>5405200</v>
      </c>
      <c r="Y59" s="1">
        <v>6929250</v>
      </c>
      <c r="Z59" s="1">
        <v>0</v>
      </c>
      <c r="AA59" s="1">
        <v>0</v>
      </c>
      <c r="AB59" s="1">
        <v>1201000</v>
      </c>
      <c r="AC59" s="1">
        <v>0</v>
      </c>
      <c r="AD59" s="1">
        <v>100000</v>
      </c>
      <c r="AE59" s="1">
        <v>200000</v>
      </c>
      <c r="AF59" s="1">
        <v>0</v>
      </c>
      <c r="AG59" s="1">
        <v>100000</v>
      </c>
      <c r="AH59" s="1">
        <v>100000</v>
      </c>
      <c r="AI59" s="1">
        <v>0</v>
      </c>
      <c r="AJ59" s="1">
        <v>200000</v>
      </c>
      <c r="AK59" s="1">
        <v>0</v>
      </c>
      <c r="AL59" s="1">
        <v>75000</v>
      </c>
      <c r="AM59" s="1">
        <v>0</v>
      </c>
      <c r="AN59" s="1">
        <v>0</v>
      </c>
      <c r="AO59" s="1">
        <v>672750</v>
      </c>
      <c r="AP59" s="1">
        <v>0</v>
      </c>
      <c r="AQ59" s="1">
        <v>100000</v>
      </c>
      <c r="AR59" s="1">
        <v>400000</v>
      </c>
      <c r="AS59" s="1">
        <v>0</v>
      </c>
      <c r="AT59" s="1">
        <v>0</v>
      </c>
    </row>
    <row r="60" spans="2:46">
      <c r="B60" s="71" t="s">
        <v>30</v>
      </c>
      <c r="C60" s="58" t="s">
        <v>89</v>
      </c>
      <c r="D60" s="51" t="s">
        <v>201</v>
      </c>
      <c r="F60" s="66" t="s">
        <v>272</v>
      </c>
      <c r="G60" s="126" t="s">
        <v>258</v>
      </c>
      <c r="H60" s="152">
        <v>0</v>
      </c>
      <c r="I60" s="152">
        <f>+VLOOKUP(F60,'3. Revenues '!$F$12:$H$82,3,0)</f>
        <v>0</v>
      </c>
      <c r="J60" s="152">
        <f t="shared" si="4"/>
        <v>0</v>
      </c>
      <c r="K60" s="65">
        <f t="shared" si="11"/>
        <v>0</v>
      </c>
      <c r="L60" s="1">
        <v>0</v>
      </c>
      <c r="M60" s="1">
        <v>0</v>
      </c>
      <c r="N60" s="1">
        <v>0</v>
      </c>
      <c r="O60" s="1">
        <v>0</v>
      </c>
      <c r="P60" s="1">
        <v>0</v>
      </c>
      <c r="Q60" s="1">
        <v>0</v>
      </c>
      <c r="R60" s="1">
        <v>0</v>
      </c>
      <c r="S60" s="1">
        <v>0</v>
      </c>
      <c r="T60" s="1">
        <v>0</v>
      </c>
      <c r="U60" s="1">
        <v>0</v>
      </c>
      <c r="V60" s="1">
        <v>0</v>
      </c>
      <c r="W60" s="1">
        <v>0</v>
      </c>
      <c r="X60" s="1">
        <v>0</v>
      </c>
      <c r="Y60" s="1">
        <v>0</v>
      </c>
      <c r="Z60" s="1">
        <v>0</v>
      </c>
      <c r="AA60" s="1">
        <v>0</v>
      </c>
      <c r="AB60" s="1">
        <v>0</v>
      </c>
      <c r="AC60" s="1">
        <v>0</v>
      </c>
      <c r="AD60" s="1">
        <v>0</v>
      </c>
      <c r="AE60" s="1">
        <v>0</v>
      </c>
      <c r="AF60" s="1">
        <v>0</v>
      </c>
      <c r="AG60" s="1">
        <v>0</v>
      </c>
      <c r="AH60" s="1">
        <v>0</v>
      </c>
      <c r="AI60" s="1">
        <v>0</v>
      </c>
      <c r="AJ60" s="1">
        <v>0</v>
      </c>
      <c r="AK60" s="1">
        <v>0</v>
      </c>
      <c r="AL60" s="1">
        <v>0</v>
      </c>
      <c r="AM60" s="1">
        <v>0</v>
      </c>
      <c r="AN60" s="1">
        <v>0</v>
      </c>
      <c r="AO60" s="1">
        <v>0</v>
      </c>
      <c r="AP60" s="1">
        <v>0</v>
      </c>
      <c r="AQ60" s="1">
        <v>0</v>
      </c>
      <c r="AR60" s="1">
        <v>0</v>
      </c>
      <c r="AS60" s="1">
        <v>0</v>
      </c>
      <c r="AT60" s="1">
        <v>0</v>
      </c>
    </row>
    <row r="61" spans="2:46">
      <c r="B61" s="71" t="s">
        <v>30</v>
      </c>
      <c r="C61" s="58" t="s">
        <v>89</v>
      </c>
      <c r="D61" s="51" t="s">
        <v>201</v>
      </c>
      <c r="F61" s="66" t="s">
        <v>273</v>
      </c>
      <c r="G61" s="126" t="s">
        <v>258</v>
      </c>
      <c r="H61" s="152">
        <v>0</v>
      </c>
      <c r="I61" s="152">
        <f>+VLOOKUP(F61,'3. Revenues '!$F$12:$H$82,3,0)</f>
        <v>0</v>
      </c>
      <c r="J61" s="152">
        <f t="shared" si="4"/>
        <v>0</v>
      </c>
      <c r="K61" s="65">
        <f t="shared" si="11"/>
        <v>0</v>
      </c>
      <c r="L61" s="1">
        <v>0</v>
      </c>
      <c r="M61" s="1">
        <v>0</v>
      </c>
      <c r="N61" s="1">
        <v>0</v>
      </c>
      <c r="O61" s="1">
        <v>0</v>
      </c>
      <c r="P61" s="1">
        <v>0</v>
      </c>
      <c r="Q61" s="1">
        <v>0</v>
      </c>
      <c r="R61" s="1">
        <v>0</v>
      </c>
      <c r="S61" s="1">
        <v>0</v>
      </c>
      <c r="T61" s="1">
        <v>0</v>
      </c>
      <c r="U61" s="1">
        <v>0</v>
      </c>
      <c r="V61" s="1">
        <v>0</v>
      </c>
      <c r="W61" s="1">
        <v>0</v>
      </c>
      <c r="X61" s="1">
        <v>0</v>
      </c>
      <c r="Y61" s="1">
        <v>0</v>
      </c>
      <c r="Z61" s="1">
        <v>0</v>
      </c>
      <c r="AA61" s="1">
        <v>0</v>
      </c>
      <c r="AB61" s="1">
        <v>0</v>
      </c>
      <c r="AC61" s="1">
        <v>0</v>
      </c>
      <c r="AD61" s="1">
        <v>0</v>
      </c>
      <c r="AE61" s="1">
        <v>0</v>
      </c>
      <c r="AF61" s="1">
        <v>0</v>
      </c>
      <c r="AG61" s="1">
        <v>0</v>
      </c>
      <c r="AH61" s="1">
        <v>0</v>
      </c>
      <c r="AI61" s="1">
        <v>0</v>
      </c>
      <c r="AJ61" s="1">
        <v>0</v>
      </c>
      <c r="AK61" s="1">
        <v>0</v>
      </c>
      <c r="AL61" s="1">
        <v>0</v>
      </c>
      <c r="AM61" s="1">
        <v>0</v>
      </c>
      <c r="AN61" s="1">
        <v>0</v>
      </c>
      <c r="AO61" s="1">
        <v>0</v>
      </c>
      <c r="AP61" s="1">
        <v>0</v>
      </c>
      <c r="AQ61" s="1">
        <v>0</v>
      </c>
      <c r="AR61" s="1">
        <v>0</v>
      </c>
      <c r="AS61" s="1">
        <v>0</v>
      </c>
      <c r="AT61" s="1">
        <v>0</v>
      </c>
    </row>
    <row r="62" spans="2:46">
      <c r="B62" s="71" t="s">
        <v>30</v>
      </c>
      <c r="C62" s="58" t="s">
        <v>89</v>
      </c>
      <c r="D62" s="51" t="s">
        <v>201</v>
      </c>
      <c r="F62" s="66" t="s">
        <v>274</v>
      </c>
      <c r="G62" s="126" t="s">
        <v>258</v>
      </c>
      <c r="H62" s="152">
        <v>0</v>
      </c>
      <c r="I62" s="152">
        <f>+VLOOKUP(F62,'3. Revenues '!$F$12:$H$82,3,0)</f>
        <v>0</v>
      </c>
      <c r="J62" s="152">
        <f t="shared" si="4"/>
        <v>0</v>
      </c>
      <c r="K62" s="65">
        <f t="shared" si="11"/>
        <v>0</v>
      </c>
      <c r="L62" s="1">
        <v>0</v>
      </c>
      <c r="M62" s="1">
        <v>0</v>
      </c>
      <c r="N62" s="1">
        <v>0</v>
      </c>
      <c r="O62" s="1">
        <v>0</v>
      </c>
      <c r="P62" s="1">
        <v>0</v>
      </c>
      <c r="Q62" s="1">
        <v>0</v>
      </c>
      <c r="R62" s="1">
        <v>0</v>
      </c>
      <c r="S62" s="1">
        <v>0</v>
      </c>
      <c r="T62" s="1">
        <v>0</v>
      </c>
      <c r="U62" s="1">
        <v>0</v>
      </c>
      <c r="V62" s="1">
        <v>0</v>
      </c>
      <c r="W62" s="1">
        <v>0</v>
      </c>
      <c r="X62" s="1">
        <v>0</v>
      </c>
      <c r="Y62" s="1">
        <v>0</v>
      </c>
      <c r="Z62" s="1">
        <v>0</v>
      </c>
      <c r="AA62" s="1">
        <v>0</v>
      </c>
      <c r="AB62" s="1">
        <v>0</v>
      </c>
      <c r="AC62" s="1">
        <v>0</v>
      </c>
      <c r="AD62" s="1">
        <v>0</v>
      </c>
      <c r="AE62" s="1">
        <v>0</v>
      </c>
      <c r="AF62" s="1">
        <v>0</v>
      </c>
      <c r="AG62" s="1">
        <v>0</v>
      </c>
      <c r="AH62" s="1">
        <v>0</v>
      </c>
      <c r="AI62" s="1">
        <v>0</v>
      </c>
      <c r="AJ62" s="1">
        <v>0</v>
      </c>
      <c r="AK62" s="1">
        <v>0</v>
      </c>
      <c r="AL62" s="1">
        <v>0</v>
      </c>
      <c r="AM62" s="1">
        <v>0</v>
      </c>
      <c r="AN62" s="1">
        <v>0</v>
      </c>
      <c r="AO62" s="1">
        <v>0</v>
      </c>
      <c r="AP62" s="1">
        <v>0</v>
      </c>
      <c r="AQ62" s="1">
        <v>0</v>
      </c>
      <c r="AR62" s="1">
        <v>0</v>
      </c>
      <c r="AS62" s="1">
        <v>0</v>
      </c>
      <c r="AT62" s="1">
        <v>0</v>
      </c>
    </row>
    <row r="63" spans="2:46" ht="31.5">
      <c r="B63" s="71" t="s">
        <v>30</v>
      </c>
      <c r="C63" s="58" t="s">
        <v>89</v>
      </c>
      <c r="D63" s="51" t="s">
        <v>201</v>
      </c>
      <c r="F63" s="66" t="s">
        <v>275</v>
      </c>
      <c r="G63" s="126" t="s">
        <v>255</v>
      </c>
      <c r="H63" s="152">
        <f>+VLOOKUP(F63,'[1]Reporting by tax'!$B$5:$J$64,9,0)</f>
        <v>736681684</v>
      </c>
      <c r="I63" s="152">
        <f>+VLOOKUP(F63,'3. Revenues '!$F$12:$H$82,3,0)</f>
        <v>738257084</v>
      </c>
      <c r="J63" s="152">
        <f t="shared" si="4"/>
        <v>-1575400</v>
      </c>
      <c r="K63" s="65">
        <f t="shared" si="11"/>
        <v>736681684</v>
      </c>
      <c r="L63" s="1">
        <v>0</v>
      </c>
      <c r="M63" s="1">
        <v>650497827</v>
      </c>
      <c r="N63" s="1">
        <v>0</v>
      </c>
      <c r="O63" s="1">
        <v>40111757</v>
      </c>
      <c r="P63" s="1">
        <v>0</v>
      </c>
      <c r="Q63" s="1">
        <v>0</v>
      </c>
      <c r="R63" s="1">
        <v>0</v>
      </c>
      <c r="S63" s="1">
        <v>0</v>
      </c>
      <c r="T63" s="1">
        <v>0</v>
      </c>
      <c r="U63" s="1">
        <v>0</v>
      </c>
      <c r="V63" s="1">
        <v>0</v>
      </c>
      <c r="W63" s="1">
        <v>0</v>
      </c>
      <c r="X63" s="1">
        <v>0</v>
      </c>
      <c r="Y63" s="1">
        <v>0</v>
      </c>
      <c r="Z63" s="1">
        <v>0</v>
      </c>
      <c r="AA63" s="1">
        <v>0</v>
      </c>
      <c r="AB63" s="1">
        <v>0</v>
      </c>
      <c r="AC63" s="1">
        <v>0</v>
      </c>
      <c r="AD63" s="1">
        <v>3494300</v>
      </c>
      <c r="AE63" s="1">
        <v>1784500</v>
      </c>
      <c r="AF63" s="1">
        <v>0</v>
      </c>
      <c r="AG63" s="1">
        <v>1720500</v>
      </c>
      <c r="AH63" s="1">
        <v>13789100</v>
      </c>
      <c r="AI63" s="1">
        <v>0</v>
      </c>
      <c r="AJ63" s="1">
        <v>2290200</v>
      </c>
      <c r="AK63" s="1">
        <v>0</v>
      </c>
      <c r="AL63" s="1">
        <v>6036500</v>
      </c>
      <c r="AM63" s="1">
        <v>0</v>
      </c>
      <c r="AN63" s="1">
        <v>16957000</v>
      </c>
      <c r="AO63" s="1">
        <v>0</v>
      </c>
      <c r="AP63" s="1">
        <v>0</v>
      </c>
      <c r="AQ63" s="1">
        <v>0</v>
      </c>
      <c r="AR63" s="1">
        <v>0</v>
      </c>
      <c r="AS63" s="1">
        <v>0</v>
      </c>
      <c r="AT63" s="1">
        <v>0</v>
      </c>
    </row>
    <row r="64" spans="2:46" ht="31.5">
      <c r="B64" s="71" t="s">
        <v>30</v>
      </c>
      <c r="C64" s="58" t="s">
        <v>89</v>
      </c>
      <c r="D64" s="51" t="s">
        <v>201</v>
      </c>
      <c r="F64" s="66" t="s">
        <v>276</v>
      </c>
      <c r="G64" s="126" t="s">
        <v>277</v>
      </c>
      <c r="H64" s="152">
        <f>+VLOOKUP(F64,'[1]Reporting by tax'!$B$5:$J$64,9,0)</f>
        <v>4150000</v>
      </c>
      <c r="I64" s="152">
        <f>+VLOOKUP(F64,'3. Revenues '!$F$12:$H$82,3,0)</f>
        <v>4150000</v>
      </c>
      <c r="J64" s="152">
        <f t="shared" si="4"/>
        <v>0</v>
      </c>
      <c r="K64" s="65">
        <f t="shared" si="11"/>
        <v>4150000</v>
      </c>
      <c r="L64" s="1">
        <v>0</v>
      </c>
      <c r="M64" s="1">
        <v>0</v>
      </c>
      <c r="N64" s="1">
        <v>0</v>
      </c>
      <c r="O64" s="1">
        <v>0</v>
      </c>
      <c r="P64" s="1">
        <v>0</v>
      </c>
      <c r="Q64" s="1">
        <v>0</v>
      </c>
      <c r="R64" s="1">
        <v>0</v>
      </c>
      <c r="S64" s="1">
        <v>0</v>
      </c>
      <c r="T64" s="1">
        <v>0</v>
      </c>
      <c r="U64" s="1">
        <v>0</v>
      </c>
      <c r="V64" s="1">
        <v>0</v>
      </c>
      <c r="W64" s="1">
        <v>0</v>
      </c>
      <c r="X64" s="1">
        <v>0</v>
      </c>
      <c r="Y64" s="1">
        <v>0</v>
      </c>
      <c r="Z64" s="1">
        <v>0</v>
      </c>
      <c r="AA64" s="1">
        <v>0</v>
      </c>
      <c r="AB64" s="1">
        <v>0</v>
      </c>
      <c r="AC64" s="1">
        <v>0</v>
      </c>
      <c r="AD64" s="1">
        <v>1000000</v>
      </c>
      <c r="AE64" s="1">
        <v>0</v>
      </c>
      <c r="AF64" s="1">
        <v>0</v>
      </c>
      <c r="AG64" s="1">
        <v>0</v>
      </c>
      <c r="AH64" s="1">
        <v>3150000</v>
      </c>
      <c r="AI64" s="1">
        <v>0</v>
      </c>
      <c r="AJ64" s="1">
        <v>0</v>
      </c>
      <c r="AK64" s="1">
        <v>0</v>
      </c>
      <c r="AL64" s="1">
        <v>0</v>
      </c>
      <c r="AM64" s="1">
        <v>0</v>
      </c>
      <c r="AN64" s="1">
        <v>0</v>
      </c>
      <c r="AO64" s="1">
        <v>0</v>
      </c>
      <c r="AP64" s="1">
        <v>0</v>
      </c>
      <c r="AQ64" s="1">
        <v>0</v>
      </c>
      <c r="AR64" s="1">
        <v>0</v>
      </c>
      <c r="AS64" s="1">
        <v>0</v>
      </c>
      <c r="AT64" s="1">
        <v>0</v>
      </c>
    </row>
    <row r="65" spans="2:46">
      <c r="B65" s="71" t="s">
        <v>31</v>
      </c>
      <c r="C65" s="58" t="s">
        <v>90</v>
      </c>
      <c r="D65" s="51" t="s">
        <v>201</v>
      </c>
      <c r="F65" s="66" t="s">
        <v>249</v>
      </c>
      <c r="G65" s="126" t="s">
        <v>233</v>
      </c>
      <c r="H65" s="152">
        <f>+VLOOKUP(F65,'[1]Reporting by tax'!$B$5:$J$64,9,0)</f>
        <v>62889762</v>
      </c>
      <c r="I65" s="152">
        <f>+VLOOKUP(F65,'3. Revenues '!$F$12:$H$82,3,0)</f>
        <v>62889762</v>
      </c>
      <c r="J65" s="152">
        <f t="shared" si="4"/>
        <v>0</v>
      </c>
      <c r="K65" s="65">
        <f t="shared" ref="K65:K66" si="12">SUM(L65:AT65)</f>
        <v>62889762</v>
      </c>
      <c r="L65" s="1">
        <v>49556763</v>
      </c>
      <c r="M65" s="1">
        <v>1990352</v>
      </c>
      <c r="N65" s="1">
        <v>0</v>
      </c>
      <c r="O65" s="1">
        <v>0</v>
      </c>
      <c r="P65" s="1">
        <v>0</v>
      </c>
      <c r="Q65" s="1">
        <v>0</v>
      </c>
      <c r="R65" s="1">
        <v>185122</v>
      </c>
      <c r="S65" s="1">
        <v>122618</v>
      </c>
      <c r="T65" s="1">
        <v>8123227</v>
      </c>
      <c r="U65" s="1">
        <v>0</v>
      </c>
      <c r="V65" s="1">
        <v>0</v>
      </c>
      <c r="W65" s="1">
        <v>0</v>
      </c>
      <c r="X65" s="1">
        <v>337500</v>
      </c>
      <c r="Y65" s="1">
        <v>11584</v>
      </c>
      <c r="Z65" s="1">
        <v>0</v>
      </c>
      <c r="AA65" s="1">
        <v>0</v>
      </c>
      <c r="AB65" s="1">
        <v>0</v>
      </c>
      <c r="AC65" s="1">
        <v>0</v>
      </c>
      <c r="AD65" s="1">
        <v>807361</v>
      </c>
      <c r="AE65" s="1">
        <v>1267301</v>
      </c>
      <c r="AF65" s="1">
        <v>0</v>
      </c>
      <c r="AG65" s="1">
        <v>0</v>
      </c>
      <c r="AH65" s="1">
        <v>0</v>
      </c>
      <c r="AI65" s="1">
        <v>0</v>
      </c>
      <c r="AJ65" s="1">
        <v>186580</v>
      </c>
      <c r="AK65" s="1">
        <v>0</v>
      </c>
      <c r="AL65" s="1">
        <v>0</v>
      </c>
      <c r="AM65" s="1">
        <v>0</v>
      </c>
      <c r="AN65" s="1">
        <v>0</v>
      </c>
      <c r="AO65" s="1">
        <v>0</v>
      </c>
      <c r="AP65" s="1">
        <v>0</v>
      </c>
      <c r="AQ65" s="1">
        <v>47354</v>
      </c>
      <c r="AR65" s="1">
        <v>99000</v>
      </c>
      <c r="AS65" s="1">
        <v>0</v>
      </c>
      <c r="AT65" s="1">
        <v>155000</v>
      </c>
    </row>
    <row r="66" spans="2:46">
      <c r="B66" s="71" t="s">
        <v>31</v>
      </c>
      <c r="C66" s="58" t="s">
        <v>90</v>
      </c>
      <c r="D66" s="51" t="s">
        <v>201</v>
      </c>
      <c r="F66" s="66" t="s">
        <v>250</v>
      </c>
      <c r="G66" s="126" t="s">
        <v>233</v>
      </c>
      <c r="H66" s="152">
        <f>+VLOOKUP(F66,'[1]Reporting by tax'!$B$5:$J$64,9,0)</f>
        <v>12378102</v>
      </c>
      <c r="I66" s="152">
        <f>+VLOOKUP(F66,'3. Revenues '!$F$12:$H$82,3,0)</f>
        <v>45505614</v>
      </c>
      <c r="J66" s="152">
        <f t="shared" si="4"/>
        <v>-33127512</v>
      </c>
      <c r="K66" s="65">
        <f t="shared" si="12"/>
        <v>12378102</v>
      </c>
      <c r="L66" s="1">
        <v>0</v>
      </c>
      <c r="M66" s="1">
        <v>0</v>
      </c>
      <c r="N66" s="1">
        <v>3099284</v>
      </c>
      <c r="O66" s="1">
        <v>0</v>
      </c>
      <c r="P66" s="1">
        <v>5712718</v>
      </c>
      <c r="Q66" s="1">
        <v>0</v>
      </c>
      <c r="R66" s="1">
        <v>0</v>
      </c>
      <c r="S66" s="1">
        <v>275750</v>
      </c>
      <c r="T66" s="1">
        <v>825000</v>
      </c>
      <c r="U66" s="1">
        <v>342857</v>
      </c>
      <c r="V66" s="1">
        <v>620171</v>
      </c>
      <c r="W66" s="1">
        <v>0</v>
      </c>
      <c r="X66" s="1">
        <v>0</v>
      </c>
      <c r="Y66" s="1">
        <v>634884</v>
      </c>
      <c r="Z66" s="1">
        <v>0</v>
      </c>
      <c r="AA66" s="1">
        <v>0</v>
      </c>
      <c r="AB66" s="1">
        <v>46875</v>
      </c>
      <c r="AC66" s="1">
        <v>0</v>
      </c>
      <c r="AD66" s="1">
        <v>0</v>
      </c>
      <c r="AE66" s="1">
        <v>0</v>
      </c>
      <c r="AF66" s="1">
        <v>0</v>
      </c>
      <c r="AG66" s="1">
        <v>0</v>
      </c>
      <c r="AH66" s="1">
        <v>587313</v>
      </c>
      <c r="AI66" s="1">
        <v>0</v>
      </c>
      <c r="AJ66" s="1">
        <v>150000</v>
      </c>
      <c r="AK66" s="1">
        <v>0</v>
      </c>
      <c r="AL66" s="1">
        <v>0</v>
      </c>
      <c r="AM66" s="1">
        <v>0</v>
      </c>
      <c r="AN66" s="1">
        <v>0</v>
      </c>
      <c r="AO66" s="1">
        <v>0</v>
      </c>
      <c r="AP66" s="1">
        <v>0</v>
      </c>
      <c r="AQ66" s="1">
        <v>0</v>
      </c>
      <c r="AR66" s="1">
        <v>0</v>
      </c>
      <c r="AS66" s="1">
        <v>0</v>
      </c>
      <c r="AT66" s="1">
        <v>83250</v>
      </c>
    </row>
    <row r="67" spans="2:46">
      <c r="B67" s="78" t="s">
        <v>29</v>
      </c>
      <c r="C67" s="76" t="s">
        <v>130</v>
      </c>
      <c r="D67" s="6"/>
      <c r="F67" s="66"/>
      <c r="G67" s="126"/>
      <c r="H67" s="152">
        <v>0</v>
      </c>
      <c r="I67" s="152" t="e">
        <f>+VLOOKUP(F67,'3. Revenues '!$F$12:$H$82,3,0)</f>
        <v>#N/A</v>
      </c>
      <c r="J67" s="152" t="e">
        <f t="shared" si="4"/>
        <v>#N/A</v>
      </c>
      <c r="K67" s="65">
        <f t="shared" si="2"/>
        <v>0</v>
      </c>
    </row>
    <row r="68" spans="2:46">
      <c r="B68" s="71" t="s">
        <v>32</v>
      </c>
      <c r="C68" s="58" t="s">
        <v>91</v>
      </c>
      <c r="D68" s="51" t="s">
        <v>201</v>
      </c>
      <c r="F68" s="66"/>
      <c r="G68" s="126"/>
      <c r="H68" s="152">
        <v>0</v>
      </c>
      <c r="I68" s="152" t="e">
        <f>+VLOOKUP(F68,'3. Revenues '!$F$12:$H$82,3,0)</f>
        <v>#N/A</v>
      </c>
      <c r="J68" s="152" t="e">
        <f t="shared" si="4"/>
        <v>#N/A</v>
      </c>
      <c r="K68" s="65">
        <f t="shared" si="2"/>
        <v>0</v>
      </c>
    </row>
    <row r="69" spans="2:46">
      <c r="B69" s="71" t="s">
        <v>33</v>
      </c>
      <c r="C69" s="58" t="s">
        <v>131</v>
      </c>
      <c r="D69" s="51" t="s">
        <v>201</v>
      </c>
      <c r="F69" s="66"/>
      <c r="G69" s="126"/>
      <c r="H69" s="152">
        <v>0</v>
      </c>
      <c r="I69" s="152" t="e">
        <f>+VLOOKUP(F69,'3. Revenues '!$F$12:$H$82,3,0)</f>
        <v>#N/A</v>
      </c>
      <c r="J69" s="152" t="e">
        <f t="shared" si="4"/>
        <v>#N/A</v>
      </c>
      <c r="K69" s="65">
        <f t="shared" si="2"/>
        <v>0</v>
      </c>
    </row>
    <row r="70" spans="2:46">
      <c r="B70" s="71" t="s">
        <v>34</v>
      </c>
      <c r="C70" s="58" t="s">
        <v>132</v>
      </c>
      <c r="D70" s="51" t="s">
        <v>201</v>
      </c>
      <c r="F70" s="66"/>
      <c r="G70" s="126"/>
      <c r="H70" s="152">
        <v>0</v>
      </c>
      <c r="I70" s="152" t="e">
        <f>+VLOOKUP(F70,'3. Revenues '!$F$12:$H$82,3,0)</f>
        <v>#N/A</v>
      </c>
      <c r="J70" s="152" t="e">
        <f t="shared" si="4"/>
        <v>#N/A</v>
      </c>
      <c r="K70" s="65">
        <f t="shared" si="2"/>
        <v>0</v>
      </c>
    </row>
    <row r="71" spans="2:46">
      <c r="B71" s="71" t="s">
        <v>35</v>
      </c>
      <c r="C71" s="58" t="s">
        <v>92</v>
      </c>
      <c r="D71" s="51" t="s">
        <v>201</v>
      </c>
      <c r="F71" s="66"/>
      <c r="G71" s="126"/>
      <c r="H71" s="152">
        <v>0</v>
      </c>
      <c r="I71" s="152" t="e">
        <f>+VLOOKUP(F71,'3. Revenues '!$F$12:$H$82,3,0)</f>
        <v>#N/A</v>
      </c>
      <c r="J71" s="152" t="e">
        <f t="shared" si="4"/>
        <v>#N/A</v>
      </c>
      <c r="K71" s="65">
        <f t="shared" si="2"/>
        <v>0</v>
      </c>
    </row>
    <row r="72" spans="2:46">
      <c r="B72" s="78" t="s">
        <v>36</v>
      </c>
      <c r="C72" s="76" t="s">
        <v>93</v>
      </c>
      <c r="D72" s="6"/>
      <c r="F72" s="66"/>
      <c r="G72" s="126"/>
      <c r="H72" s="152">
        <v>0</v>
      </c>
      <c r="I72" s="152" t="e">
        <f>+VLOOKUP(F72,'3. Revenues '!$F$12:$H$82,3,0)</f>
        <v>#N/A</v>
      </c>
      <c r="J72" s="152" t="e">
        <f t="shared" si="4"/>
        <v>#N/A</v>
      </c>
      <c r="K72" s="65">
        <f t="shared" si="2"/>
        <v>0</v>
      </c>
    </row>
    <row r="73" spans="2:46">
      <c r="B73" s="70" t="s">
        <v>37</v>
      </c>
      <c r="C73" s="58" t="s">
        <v>94</v>
      </c>
      <c r="D73" s="51" t="s">
        <v>201</v>
      </c>
      <c r="F73" s="68"/>
      <c r="G73" s="123"/>
      <c r="H73" s="152">
        <v>0</v>
      </c>
      <c r="I73" s="152" t="e">
        <f>+VLOOKUP(F73,'3. Revenues '!$F$12:$H$82,3,0)</f>
        <v>#N/A</v>
      </c>
      <c r="J73" s="152" t="e">
        <f t="shared" si="4"/>
        <v>#N/A</v>
      </c>
      <c r="K73" s="65">
        <f t="shared" si="2"/>
        <v>0</v>
      </c>
    </row>
    <row r="74" spans="2:46">
      <c r="B74" s="71" t="s">
        <v>38</v>
      </c>
      <c r="C74" s="58" t="s">
        <v>95</v>
      </c>
      <c r="D74" s="51" t="s">
        <v>201</v>
      </c>
      <c r="F74" s="66"/>
      <c r="G74" s="126"/>
      <c r="H74" s="152">
        <v>0</v>
      </c>
      <c r="I74" s="152" t="e">
        <f>+VLOOKUP(F74,'3. Revenues '!$F$12:$H$82,3,0)</f>
        <v>#N/A</v>
      </c>
      <c r="J74" s="152" t="e">
        <f t="shared" si="4"/>
        <v>#N/A</v>
      </c>
      <c r="K74" s="65">
        <f t="shared" si="2"/>
        <v>0</v>
      </c>
    </row>
    <row r="75" spans="2:46">
      <c r="B75" s="70" t="s">
        <v>39</v>
      </c>
      <c r="C75" s="58" t="s">
        <v>96</v>
      </c>
      <c r="D75" s="51" t="s">
        <v>201</v>
      </c>
      <c r="F75" s="66" t="s">
        <v>278</v>
      </c>
      <c r="G75" s="126" t="s">
        <v>233</v>
      </c>
      <c r="H75" s="152">
        <f>+VLOOKUP(F75,'[1]Reporting by tax'!$B$5:$J$64,9,0)</f>
        <v>11224938</v>
      </c>
      <c r="I75" s="152">
        <f>+VLOOKUP(F75,'3. Revenues '!$F$12:$H$82,3,0)</f>
        <v>12008188</v>
      </c>
      <c r="J75" s="152">
        <f t="shared" si="4"/>
        <v>-783250</v>
      </c>
      <c r="K75" s="65">
        <f t="shared" ref="K75:K76" si="13">SUM(L75:AT75)</f>
        <v>11224938</v>
      </c>
      <c r="L75" s="1">
        <v>0</v>
      </c>
      <c r="M75" s="1">
        <v>0</v>
      </c>
      <c r="N75" s="1">
        <v>0</v>
      </c>
      <c r="O75" s="1">
        <v>150000</v>
      </c>
      <c r="P75" s="1">
        <v>0</v>
      </c>
      <c r="Q75" s="1">
        <v>0</v>
      </c>
      <c r="R75" s="1">
        <v>2687621</v>
      </c>
      <c r="S75" s="1">
        <v>32066</v>
      </c>
      <c r="T75" s="1">
        <v>1265869</v>
      </c>
      <c r="U75" s="1">
        <v>0</v>
      </c>
      <c r="V75" s="1">
        <v>0</v>
      </c>
      <c r="W75" s="1">
        <v>0</v>
      </c>
      <c r="X75" s="1">
        <v>0</v>
      </c>
      <c r="Y75" s="1">
        <v>2028661</v>
      </c>
      <c r="Z75" s="1">
        <v>0</v>
      </c>
      <c r="AA75" s="1">
        <v>0</v>
      </c>
      <c r="AB75" s="1">
        <v>4218</v>
      </c>
      <c r="AC75" s="1">
        <v>0</v>
      </c>
      <c r="AD75" s="1">
        <v>280386</v>
      </c>
      <c r="AE75" s="1">
        <v>1356621</v>
      </c>
      <c r="AF75" s="1">
        <v>0</v>
      </c>
      <c r="AG75" s="1">
        <v>0</v>
      </c>
      <c r="AH75" s="1">
        <v>2895484</v>
      </c>
      <c r="AI75" s="1">
        <v>0</v>
      </c>
      <c r="AJ75" s="1">
        <v>150000</v>
      </c>
      <c r="AK75" s="1">
        <v>0</v>
      </c>
      <c r="AL75" s="1">
        <v>0</v>
      </c>
      <c r="AM75" s="1">
        <v>0</v>
      </c>
      <c r="AN75" s="1">
        <v>0</v>
      </c>
      <c r="AO75" s="1">
        <v>0</v>
      </c>
      <c r="AP75" s="1">
        <v>0</v>
      </c>
      <c r="AQ75" s="1">
        <v>350162</v>
      </c>
      <c r="AR75" s="1">
        <v>23850</v>
      </c>
      <c r="AS75" s="1">
        <v>0</v>
      </c>
      <c r="AT75" s="1">
        <v>0</v>
      </c>
    </row>
    <row r="76" spans="2:46" ht="31.5">
      <c r="B76" s="70" t="s">
        <v>39</v>
      </c>
      <c r="C76" s="58" t="s">
        <v>96</v>
      </c>
      <c r="D76" s="51" t="s">
        <v>340</v>
      </c>
      <c r="F76" s="66" t="s">
        <v>342</v>
      </c>
      <c r="G76" s="126" t="s">
        <v>233</v>
      </c>
      <c r="H76" s="152">
        <f>+VLOOKUP(F76,'[1]Reporting by tax'!$B$5:$J$64,9,0)</f>
        <v>15961740</v>
      </c>
      <c r="I76" s="152">
        <f>+VLOOKUP(F76,'3. Revenues '!$F$12:$H$82,3,0)</f>
        <v>16817172</v>
      </c>
      <c r="J76" s="152">
        <f t="shared" si="4"/>
        <v>-855432</v>
      </c>
      <c r="K76" s="65">
        <f t="shared" si="13"/>
        <v>15961740</v>
      </c>
      <c r="L76" s="1">
        <v>0</v>
      </c>
      <c r="M76" s="1">
        <v>0</v>
      </c>
      <c r="N76" s="1">
        <v>0</v>
      </c>
      <c r="O76" s="1">
        <v>0</v>
      </c>
      <c r="P76" s="1">
        <v>0</v>
      </c>
      <c r="Q76" s="1">
        <v>0</v>
      </c>
      <c r="R76" s="1">
        <v>15961740</v>
      </c>
      <c r="S76" s="1">
        <v>0</v>
      </c>
      <c r="T76" s="1">
        <v>0</v>
      </c>
      <c r="U76" s="1">
        <v>0</v>
      </c>
      <c r="V76" s="1">
        <v>0</v>
      </c>
      <c r="W76" s="1">
        <v>0</v>
      </c>
      <c r="X76" s="1">
        <v>0</v>
      </c>
      <c r="Y76" s="1">
        <v>0</v>
      </c>
      <c r="Z76" s="1">
        <v>0</v>
      </c>
      <c r="AA76" s="1">
        <v>0</v>
      </c>
      <c r="AB76" s="1">
        <v>0</v>
      </c>
      <c r="AC76" s="1">
        <v>0</v>
      </c>
      <c r="AD76" s="1">
        <v>0</v>
      </c>
      <c r="AE76" s="1">
        <v>0</v>
      </c>
      <c r="AF76" s="1">
        <v>0</v>
      </c>
      <c r="AG76" s="1">
        <v>0</v>
      </c>
      <c r="AH76" s="1">
        <v>0</v>
      </c>
      <c r="AI76" s="1">
        <v>0</v>
      </c>
      <c r="AJ76" s="1">
        <v>0</v>
      </c>
      <c r="AK76" s="1">
        <v>0</v>
      </c>
      <c r="AL76" s="1">
        <v>0</v>
      </c>
      <c r="AM76" s="1">
        <v>0</v>
      </c>
      <c r="AN76" s="1">
        <v>0</v>
      </c>
      <c r="AO76" s="1">
        <v>0</v>
      </c>
      <c r="AP76" s="1">
        <v>0</v>
      </c>
      <c r="AQ76" s="1">
        <v>0</v>
      </c>
      <c r="AR76" s="1">
        <v>0</v>
      </c>
      <c r="AS76" s="1">
        <v>0</v>
      </c>
      <c r="AT76" s="1">
        <v>0</v>
      </c>
    </row>
    <row r="77" spans="2:46">
      <c r="B77" s="71" t="s">
        <v>40</v>
      </c>
      <c r="C77" s="58" t="s">
        <v>97</v>
      </c>
      <c r="D77" s="51" t="s">
        <v>201</v>
      </c>
      <c r="F77" s="66" t="s">
        <v>341</v>
      </c>
      <c r="G77" s="126"/>
      <c r="H77" s="7"/>
      <c r="I77" s="7"/>
      <c r="J77" s="7"/>
      <c r="K77" s="65">
        <f t="shared" si="2"/>
        <v>80014086</v>
      </c>
      <c r="M77" s="153">
        <v>15486000</v>
      </c>
      <c r="N77" s="153">
        <v>53510086</v>
      </c>
      <c r="O77" s="153">
        <v>8637000</v>
      </c>
      <c r="P77" s="153">
        <v>2381000</v>
      </c>
    </row>
    <row r="78" spans="2:46">
      <c r="B78" s="71"/>
      <c r="C78" s="58"/>
      <c r="D78" s="131"/>
      <c r="F78" s="66"/>
      <c r="G78" s="126"/>
      <c r="H78" s="7"/>
      <c r="I78" s="7"/>
      <c r="J78" s="7"/>
      <c r="K78" s="65"/>
    </row>
    <row r="79" spans="2:46">
      <c r="B79" s="132" t="s">
        <v>199</v>
      </c>
      <c r="C79" s="136" t="s">
        <v>200</v>
      </c>
      <c r="D79" s="51" t="s">
        <v>201</v>
      </c>
      <c r="F79" s="66"/>
      <c r="G79" s="126"/>
      <c r="H79" s="7"/>
      <c r="I79" s="7"/>
      <c r="J79" s="7"/>
      <c r="K79" s="65"/>
    </row>
    <row r="80" spans="2:46">
      <c r="B80" s="133"/>
      <c r="C80" s="134"/>
      <c r="D80" s="135"/>
      <c r="F80" s="66"/>
      <c r="G80" s="126"/>
      <c r="H80" s="7"/>
      <c r="I80" s="7"/>
      <c r="J80" s="7"/>
      <c r="K80" s="65"/>
    </row>
    <row r="82" spans="2:11">
      <c r="F82" s="11"/>
      <c r="G82" s="11"/>
      <c r="H82" s="128" t="s">
        <v>189</v>
      </c>
      <c r="I82" s="128"/>
      <c r="J82" s="128"/>
      <c r="K82" s="129" t="s">
        <v>177</v>
      </c>
    </row>
    <row r="83" spans="2:11" ht="21">
      <c r="B83" s="79" t="s">
        <v>98</v>
      </c>
      <c r="H83" s="151">
        <f>SUM(H12:H80)</f>
        <v>16732429322</v>
      </c>
      <c r="I83" s="151"/>
      <c r="J83" s="151"/>
      <c r="K83" s="151">
        <f>SUM(K12:K80)</f>
        <v>16812443408</v>
      </c>
    </row>
    <row r="86" spans="2:11">
      <c r="H86" s="154">
        <v>16732429322</v>
      </c>
      <c r="I86" s="154"/>
      <c r="J86" s="154"/>
      <c r="K86" s="154">
        <v>16782076060</v>
      </c>
    </row>
    <row r="88" spans="2:11">
      <c r="H88" s="154">
        <f>+H86-H83</f>
        <v>0</v>
      </c>
      <c r="I88" s="154"/>
      <c r="J88" s="154"/>
      <c r="K88" s="154">
        <f>+K86-K83</f>
        <v>-30367348</v>
      </c>
    </row>
    <row r="93" spans="2:11">
      <c r="B93" s="1"/>
      <c r="E93" s="1"/>
    </row>
    <row r="94" spans="2:11">
      <c r="B94" s="1"/>
      <c r="E94" s="1"/>
    </row>
    <row r="95" spans="2:11">
      <c r="B95" s="1"/>
      <c r="E95" s="1"/>
    </row>
    <row r="96" spans="2:11">
      <c r="B96" s="1"/>
      <c r="E96" s="1"/>
    </row>
    <row r="97" spans="2:5">
      <c r="B97" s="1"/>
      <c r="E97" s="1"/>
    </row>
    <row r="98" spans="2:5">
      <c r="B98" s="1"/>
      <c r="E98" s="1"/>
    </row>
    <row r="99" spans="2:5">
      <c r="B99" s="1"/>
      <c r="E99" s="1"/>
    </row>
    <row r="100" spans="2:5">
      <c r="B100" s="1"/>
      <c r="E100" s="1"/>
    </row>
    <row r="101" spans="2:5">
      <c r="B101" s="1"/>
      <c r="E101" s="1"/>
    </row>
    <row r="102" spans="2:5">
      <c r="B102" s="1"/>
      <c r="E102" s="1"/>
    </row>
    <row r="103" spans="2:5">
      <c r="B103" s="1"/>
      <c r="E103" s="1"/>
    </row>
    <row r="104" spans="2:5">
      <c r="B104" s="1"/>
      <c r="E104" s="1"/>
    </row>
    <row r="105" spans="2:5">
      <c r="B105" s="1"/>
      <c r="E105" s="1"/>
    </row>
    <row r="107" spans="2:5">
      <c r="B107" s="1"/>
      <c r="E107" s="1"/>
    </row>
  </sheetData>
  <customSheetViews>
    <customSheetView guid="{219EA9BF-B677-D74C-A618-845A184D319B}" scale="75" topLeftCell="A3">
      <selection activeCell="H33" sqref="H33"/>
      <pageMargins left="0.7" right="0.7" top="0.75" bottom="0.75" header="0.3" footer="0.3"/>
      <pageSetup paperSize="9" orientation="portrait" horizontalDpi="4294967292" verticalDpi="4294967292"/>
    </customSheetView>
  </customSheetViews>
  <mergeCells count="6">
    <mergeCell ref="B8:D8"/>
    <mergeCell ref="F8:H8"/>
    <mergeCell ref="K8:N8"/>
    <mergeCell ref="K7:N7"/>
    <mergeCell ref="F7:H7"/>
    <mergeCell ref="B7:D7"/>
  </mergeCells>
  <conditionalFormatting sqref="D12">
    <cfRule type="containsText" dxfId="93" priority="49" operator="containsText" text="Including;Not Applicable;Not included">
      <formula>NOT(ISERROR(SEARCH("Including;Not Applicable;Not included",D12)))</formula>
    </cfRule>
  </conditionalFormatting>
  <conditionalFormatting sqref="D14">
    <cfRule type="containsText" dxfId="92" priority="47" operator="containsText" text="Including;Not Applicable;Not included">
      <formula>NOT(ISERROR(SEARCH("Including;Not Applicable;Not included",D14)))</formula>
    </cfRule>
  </conditionalFormatting>
  <conditionalFormatting sqref="D22">
    <cfRule type="containsText" dxfId="91" priority="46" operator="containsText" text="Including;Not Applicable;Not included">
      <formula>NOT(ISERROR(SEARCH("Including;Not Applicable;Not included",D22)))</formula>
    </cfRule>
  </conditionalFormatting>
  <conditionalFormatting sqref="D32">
    <cfRule type="containsText" dxfId="90" priority="44" operator="containsText" text="Including;Not Applicable;Not included">
      <formula>NOT(ISERROR(SEARCH("Including;Not Applicable;Not included",D32)))</formula>
    </cfRule>
  </conditionalFormatting>
  <conditionalFormatting sqref="D36">
    <cfRule type="containsText" dxfId="89" priority="43" operator="containsText" text="Including;Not Applicable;Not included">
      <formula>NOT(ISERROR(SEARCH("Including;Not Applicable;Not included",D36)))</formula>
    </cfRule>
  </conditionalFormatting>
  <conditionalFormatting sqref="D37">
    <cfRule type="containsText" dxfId="88" priority="42" operator="containsText" text="Including;Not Applicable;Not included">
      <formula>NOT(ISERROR(SEARCH("Including;Not Applicable;Not included",D37)))</formula>
    </cfRule>
  </conditionalFormatting>
  <conditionalFormatting sqref="D41">
    <cfRule type="containsText" dxfId="87" priority="40" operator="containsText" text="Including;Not Applicable;Not included">
      <formula>NOT(ISERROR(SEARCH("Including;Not Applicable;Not included",D41)))</formula>
    </cfRule>
  </conditionalFormatting>
  <conditionalFormatting sqref="D44">
    <cfRule type="containsText" dxfId="86" priority="39" operator="containsText" text="Including;Not Applicable;Not included">
      <formula>NOT(ISERROR(SEARCH("Including;Not Applicable;Not included",D44)))</formula>
    </cfRule>
  </conditionalFormatting>
  <conditionalFormatting sqref="D39">
    <cfRule type="containsText" dxfId="85" priority="41" operator="containsText" text="Including;Not Applicable;Not included">
      <formula>NOT(ISERROR(SEARCH("Including;Not Applicable;Not included",D39)))</formula>
    </cfRule>
  </conditionalFormatting>
  <conditionalFormatting sqref="D45">
    <cfRule type="containsText" dxfId="84" priority="38" operator="containsText" text="Including;Not Applicable;Not included">
      <formula>NOT(ISERROR(SEARCH("Including;Not Applicable;Not included",D45)))</formula>
    </cfRule>
  </conditionalFormatting>
  <conditionalFormatting sqref="D46">
    <cfRule type="containsText" dxfId="83" priority="37" operator="containsText" text="Including;Not Applicable;Not included">
      <formula>NOT(ISERROR(SEARCH("Including;Not Applicable;Not included",D46)))</formula>
    </cfRule>
  </conditionalFormatting>
  <conditionalFormatting sqref="D49">
    <cfRule type="containsText" dxfId="82" priority="36" operator="containsText" text="Including;Not Applicable;Not included">
      <formula>NOT(ISERROR(SEARCH("Including;Not Applicable;Not included",D49)))</formula>
    </cfRule>
  </conditionalFormatting>
  <conditionalFormatting sqref="D54">
    <cfRule type="containsText" dxfId="81" priority="35" operator="containsText" text="Including;Not Applicable;Not included">
      <formula>NOT(ISERROR(SEARCH("Including;Not Applicable;Not included",D54)))</formula>
    </cfRule>
  </conditionalFormatting>
  <conditionalFormatting sqref="D56">
    <cfRule type="containsText" dxfId="80" priority="34" operator="containsText" text="Including;Not Applicable;Not included">
      <formula>NOT(ISERROR(SEARCH("Including;Not Applicable;Not included",D56)))</formula>
    </cfRule>
  </conditionalFormatting>
  <conditionalFormatting sqref="D57">
    <cfRule type="containsText" dxfId="79" priority="33" operator="containsText" text="Including;Not Applicable;Not included">
      <formula>NOT(ISERROR(SEARCH("Including;Not Applicable;Not included",D57)))</formula>
    </cfRule>
  </conditionalFormatting>
  <conditionalFormatting sqref="D59">
    <cfRule type="containsText" dxfId="78" priority="32" operator="containsText" text="Including;Not Applicable;Not included">
      <formula>NOT(ISERROR(SEARCH("Including;Not Applicable;Not included",D59)))</formula>
    </cfRule>
  </conditionalFormatting>
  <conditionalFormatting sqref="D65">
    <cfRule type="containsText" dxfId="77" priority="31" operator="containsText" text="Including;Not Applicable;Not included">
      <formula>NOT(ISERROR(SEARCH("Including;Not Applicable;Not included",D65)))</formula>
    </cfRule>
  </conditionalFormatting>
  <conditionalFormatting sqref="D68">
    <cfRule type="containsText" dxfId="76" priority="30" operator="containsText" text="Including;Not Applicable;Not included">
      <formula>NOT(ISERROR(SEARCH("Including;Not Applicable;Not included",D68)))</formula>
    </cfRule>
  </conditionalFormatting>
  <conditionalFormatting sqref="D69">
    <cfRule type="containsText" dxfId="75" priority="29" operator="containsText" text="Including;Not Applicable;Not included">
      <formula>NOT(ISERROR(SEARCH("Including;Not Applicable;Not included",D69)))</formula>
    </cfRule>
  </conditionalFormatting>
  <conditionalFormatting sqref="D70">
    <cfRule type="containsText" dxfId="74" priority="28" operator="containsText" text="Including;Not Applicable;Not included">
      <formula>NOT(ISERROR(SEARCH("Including;Not Applicable;Not included",D70)))</formula>
    </cfRule>
  </conditionalFormatting>
  <conditionalFormatting sqref="D71">
    <cfRule type="containsText" dxfId="73" priority="27" operator="containsText" text="Including;Not Applicable;Not included">
      <formula>NOT(ISERROR(SEARCH("Including;Not Applicable;Not included",D71)))</formula>
    </cfRule>
  </conditionalFormatting>
  <conditionalFormatting sqref="D73">
    <cfRule type="containsText" dxfId="72" priority="26" operator="containsText" text="Including;Not Applicable;Not included">
      <formula>NOT(ISERROR(SEARCH("Including;Not Applicable;Not included",D73)))</formula>
    </cfRule>
  </conditionalFormatting>
  <conditionalFormatting sqref="D74">
    <cfRule type="containsText" dxfId="71" priority="25" operator="containsText" text="Including;Not Applicable;Not included">
      <formula>NOT(ISERROR(SEARCH("Including;Not Applicable;Not included",D74)))</formula>
    </cfRule>
  </conditionalFormatting>
  <conditionalFormatting sqref="D75">
    <cfRule type="containsText" dxfId="70" priority="24" operator="containsText" text="Including;Not Applicable;Not included">
      <formula>NOT(ISERROR(SEARCH("Including;Not Applicable;Not included",D75)))</formula>
    </cfRule>
  </conditionalFormatting>
  <conditionalFormatting sqref="D77">
    <cfRule type="containsText" dxfId="69" priority="23" operator="containsText" text="Including;Not Applicable;Not included">
      <formula>NOT(ISERROR(SEARCH("Including;Not Applicable;Not included",D77)))</formula>
    </cfRule>
  </conditionalFormatting>
  <conditionalFormatting sqref="D79">
    <cfRule type="containsText" dxfId="68" priority="21" operator="containsText" text="Including;Not Applicable;Not included">
      <formula>NOT(ISERROR(SEARCH("Including;Not Applicable;Not included",D79)))</formula>
    </cfRule>
  </conditionalFormatting>
  <conditionalFormatting sqref="D15:D16">
    <cfRule type="containsText" dxfId="67" priority="20" operator="containsText" text="Including;Not Applicable;Not included">
      <formula>NOT(ISERROR(SEARCH("Including;Not Applicable;Not included",D15)))</formula>
    </cfRule>
  </conditionalFormatting>
  <conditionalFormatting sqref="D17">
    <cfRule type="containsText" dxfId="66" priority="19" operator="containsText" text="Including;Not Applicable;Not included">
      <formula>NOT(ISERROR(SEARCH("Including;Not Applicable;Not included",D17)))</formula>
    </cfRule>
  </conditionalFormatting>
  <conditionalFormatting sqref="D13">
    <cfRule type="containsText" dxfId="65" priority="18" operator="containsText" text="Including;Not Applicable;Not included">
      <formula>NOT(ISERROR(SEARCH("Including;Not Applicable;Not included",D13)))</formula>
    </cfRule>
  </conditionalFormatting>
  <conditionalFormatting sqref="D20:D21">
    <cfRule type="containsText" dxfId="64" priority="17" operator="containsText" text="Including;Not Applicable;Not included">
      <formula>NOT(ISERROR(SEARCH("Including;Not Applicable;Not included",D20)))</formula>
    </cfRule>
  </conditionalFormatting>
  <conditionalFormatting sqref="D18:D19">
    <cfRule type="containsText" dxfId="63" priority="16" operator="containsText" text="Including;Not Applicable;Not included">
      <formula>NOT(ISERROR(SEARCH("Including;Not Applicable;Not included",D18)))</formula>
    </cfRule>
  </conditionalFormatting>
  <conditionalFormatting sqref="D24:D27">
    <cfRule type="containsText" dxfId="62" priority="15" operator="containsText" text="Including;Not Applicable;Not included">
      <formula>NOT(ISERROR(SEARCH("Including;Not Applicable;Not included",D24)))</formula>
    </cfRule>
  </conditionalFormatting>
  <conditionalFormatting sqref="D66">
    <cfRule type="containsText" dxfId="61" priority="14" operator="containsText" text="Including;Not Applicable;Not included">
      <formula>NOT(ISERROR(SEARCH("Including;Not Applicable;Not included",D66)))</formula>
    </cfRule>
  </conditionalFormatting>
  <conditionalFormatting sqref="D28">
    <cfRule type="containsText" dxfId="60" priority="13" operator="containsText" text="Including;Not Applicable;Not included">
      <formula>NOT(ISERROR(SEARCH("Including;Not Applicable;Not included",D28)))</formula>
    </cfRule>
  </conditionalFormatting>
  <conditionalFormatting sqref="D31">
    <cfRule type="containsText" dxfId="59" priority="12" operator="containsText" text="Including;Not Applicable;Not included">
      <formula>NOT(ISERROR(SEARCH("Including;Not Applicable;Not included",D31)))</formula>
    </cfRule>
  </conditionalFormatting>
  <conditionalFormatting sqref="D30">
    <cfRule type="containsText" dxfId="58" priority="11" operator="containsText" text="Including;Not Applicable;Not included">
      <formula>NOT(ISERROR(SEARCH("Including;Not Applicable;Not included",D30)))</formula>
    </cfRule>
  </conditionalFormatting>
  <conditionalFormatting sqref="D29">
    <cfRule type="containsText" dxfId="57" priority="10" operator="containsText" text="Including;Not Applicable;Not included">
      <formula>NOT(ISERROR(SEARCH("Including;Not Applicable;Not included",D29)))</formula>
    </cfRule>
  </conditionalFormatting>
  <conditionalFormatting sqref="D42:D43">
    <cfRule type="containsText" dxfId="56" priority="9" operator="containsText" text="Including;Not Applicable;Not included">
      <formula>NOT(ISERROR(SEARCH("Including;Not Applicable;Not included",D42)))</formula>
    </cfRule>
  </conditionalFormatting>
  <conditionalFormatting sqref="D38">
    <cfRule type="containsText" dxfId="55" priority="8" operator="containsText" text="Including;Not Applicable;Not included">
      <formula>NOT(ISERROR(SEARCH("Including;Not Applicable;Not included",D38)))</formula>
    </cfRule>
  </conditionalFormatting>
  <conditionalFormatting sqref="D33">
    <cfRule type="containsText" dxfId="54" priority="7" operator="containsText" text="Including;Not Applicable;Not included">
      <formula>NOT(ISERROR(SEARCH("Including;Not Applicable;Not included",D33)))</formula>
    </cfRule>
  </conditionalFormatting>
  <conditionalFormatting sqref="D55">
    <cfRule type="containsText" dxfId="53" priority="6" operator="containsText" text="Including;Not Applicable;Not included">
      <formula>NOT(ISERROR(SEARCH("Including;Not Applicable;Not included",D55)))</formula>
    </cfRule>
  </conditionalFormatting>
  <conditionalFormatting sqref="D60:D63">
    <cfRule type="containsText" dxfId="52" priority="5" operator="containsText" text="Including;Not Applicable;Not included">
      <formula>NOT(ISERROR(SEARCH("Including;Not Applicable;Not included",D60)))</formula>
    </cfRule>
  </conditionalFormatting>
  <conditionalFormatting sqref="D64">
    <cfRule type="containsText" dxfId="51" priority="4" operator="containsText" text="Including;Not Applicable;Not included">
      <formula>NOT(ISERROR(SEARCH("Including;Not Applicable;Not included",D64)))</formula>
    </cfRule>
  </conditionalFormatting>
  <conditionalFormatting sqref="D76">
    <cfRule type="containsText" dxfId="50" priority="3" operator="containsText" text="Including;Not Applicable;Not included">
      <formula>NOT(ISERROR(SEARCH("Including;Not Applicable;Not included",D76)))</formula>
    </cfRule>
  </conditionalFormatting>
  <conditionalFormatting sqref="F1:F76 F78:F1048576">
    <cfRule type="duplicateValues" dxfId="49" priority="2"/>
  </conditionalFormatting>
  <conditionalFormatting sqref="F77">
    <cfRule type="duplicateValues" dxfId="48" priority="1"/>
  </conditionalFormatting>
  <dataValidations count="1">
    <dataValidation type="list" showInputMessage="1" showErrorMessage="1" errorTitle="Unrecognized format" error="Please choose among the following options: Included, Not applicable or Not included" promptTitle="Inclus dans le rapport ITIE" prompt="_x000a_Veuillez sélectionner l’une des options suivantes:_x000a__x000a_Inclus et rapproché_x000a_Inclus et rapproché en partie_x000a_Inclus et non rapproché_x000a_Pas Inclus_x000a_Non applicable" sqref="D79 D41:D46 D36:D39 D49 D24:D33 D54:D57 D68:D71 D59:D66 D12:D22 D73:D77">
      <formula1>"Inclus et rapproché,Inclus et rapproché en partie,Inclus et non rapproché,Pas Inclus,Non applicable,&lt;sélectionner l'option&gt;"</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1"/>
  <sheetViews>
    <sheetView topLeftCell="C73" zoomScale="85" zoomScaleNormal="85" zoomScalePageLayoutView="75" workbookViewId="0">
      <selection activeCell="D91" sqref="D91"/>
    </sheetView>
  </sheetViews>
  <sheetFormatPr baseColWidth="10" defaultColWidth="10.875" defaultRowHeight="15.75"/>
  <cols>
    <col min="1" max="1" width="3.625" style="1" customWidth="1"/>
    <col min="2" max="2" width="7.375" style="2" customWidth="1"/>
    <col min="3" max="3" width="28.75" style="1" customWidth="1"/>
    <col min="4" max="4" width="19.625" style="1" customWidth="1"/>
    <col min="5" max="5" width="3" customWidth="1"/>
    <col min="6" max="6" width="43.125" style="1" customWidth="1"/>
    <col min="7" max="7" width="40.875" style="1" customWidth="1"/>
    <col min="8" max="8" width="37.875" style="1" customWidth="1"/>
    <col min="9" max="9" width="18" style="1" customWidth="1"/>
    <col min="10" max="10" width="16" style="1" bestFit="1" customWidth="1"/>
    <col min="11" max="11" width="18.75" style="1" bestFit="1" customWidth="1"/>
    <col min="12" max="12" width="24.5" style="1" customWidth="1"/>
    <col min="13" max="13" width="13.375" style="1" bestFit="1" customWidth="1"/>
    <col min="14" max="14" width="14.5" style="1" bestFit="1" customWidth="1"/>
    <col min="15" max="15" width="12.75" style="1" bestFit="1" customWidth="1"/>
    <col min="16" max="16" width="17.125" style="1" bestFit="1" customWidth="1"/>
    <col min="17" max="17" width="15.125" style="1" bestFit="1" customWidth="1"/>
    <col min="18" max="21" width="17.125" style="1" bestFit="1" customWidth="1"/>
    <col min="22" max="22" width="15.125" style="1" bestFit="1" customWidth="1"/>
    <col min="23" max="23" width="16.125" style="1" bestFit="1" customWidth="1"/>
    <col min="24" max="24" width="15.125" style="1" bestFit="1" customWidth="1"/>
    <col min="25" max="25" width="11.125" style="1" bestFit="1" customWidth="1"/>
    <col min="26" max="26" width="15.125" style="1" bestFit="1" customWidth="1"/>
    <col min="27" max="27" width="11.125" style="1" bestFit="1" customWidth="1"/>
    <col min="28" max="28" width="16.125" style="1" bestFit="1" customWidth="1"/>
    <col min="29" max="29" width="17.125" style="1" bestFit="1" customWidth="1"/>
    <col min="30" max="30" width="11.125" style="1" bestFit="1" customWidth="1"/>
    <col min="31" max="31" width="15.125" style="1" bestFit="1" customWidth="1"/>
    <col min="32" max="32" width="17.125" style="1" bestFit="1" customWidth="1"/>
    <col min="33" max="33" width="11.125" style="1" bestFit="1" customWidth="1"/>
    <col min="34" max="34" width="16.125" style="1" bestFit="1" customWidth="1"/>
    <col min="35" max="35" width="13.5" style="1" bestFit="1" customWidth="1"/>
    <col min="36" max="36" width="16.125" style="1" bestFit="1" customWidth="1"/>
    <col min="37" max="37" width="11.125" style="1" bestFit="1" customWidth="1"/>
    <col min="38" max="39" width="16.125" style="1" bestFit="1" customWidth="1"/>
    <col min="40" max="40" width="11.125" style="1" bestFit="1" customWidth="1"/>
    <col min="41" max="41" width="15.125" style="1" bestFit="1" customWidth="1"/>
    <col min="42" max="42" width="13.5" style="1" bestFit="1" customWidth="1"/>
    <col min="43" max="43" width="11.125" style="1" bestFit="1" customWidth="1"/>
    <col min="44" max="44" width="13.5" style="1" bestFit="1" customWidth="1"/>
    <col min="45" max="16384" width="10.875" style="1"/>
  </cols>
  <sheetData>
    <row r="1" spans="2:56" ht="15.95" customHeight="1"/>
    <row r="2" spans="2:56" ht="26.25">
      <c r="B2" s="36" t="s">
        <v>67</v>
      </c>
      <c r="H2" s="122" t="s">
        <v>174</v>
      </c>
      <c r="I2" s="14" t="s">
        <v>100</v>
      </c>
      <c r="J2" s="16"/>
      <c r="K2" s="13"/>
      <c r="L2" s="13"/>
      <c r="M2" s="13"/>
      <c r="N2" s="13"/>
      <c r="O2" s="10"/>
    </row>
    <row r="3" spans="2:56">
      <c r="B3" s="80" t="s">
        <v>120</v>
      </c>
      <c r="H3" s="121" t="s">
        <v>343</v>
      </c>
      <c r="I3" s="82"/>
      <c r="K3" s="3"/>
      <c r="L3" s="3"/>
      <c r="M3" s="3"/>
      <c r="N3" s="3"/>
      <c r="O3" s="4"/>
    </row>
    <row r="4" spans="2:56">
      <c r="B4" s="81" t="s">
        <v>119</v>
      </c>
      <c r="I4" s="15" t="s">
        <v>102</v>
      </c>
      <c r="J4" s="1" t="s">
        <v>279</v>
      </c>
      <c r="K4" s="1" t="s">
        <v>280</v>
      </c>
      <c r="L4" s="1" t="s">
        <v>281</v>
      </c>
      <c r="M4" s="1" t="s">
        <v>282</v>
      </c>
      <c r="N4" s="1" t="s">
        <v>283</v>
      </c>
      <c r="O4" s="1" t="s">
        <v>284</v>
      </c>
      <c r="P4" s="1" t="s">
        <v>285</v>
      </c>
      <c r="Q4" s="1" t="s">
        <v>286</v>
      </c>
      <c r="R4" s="1" t="s">
        <v>287</v>
      </c>
      <c r="S4" s="1" t="s">
        <v>288</v>
      </c>
      <c r="T4" s="1" t="s">
        <v>289</v>
      </c>
      <c r="U4" s="1" t="s">
        <v>290</v>
      </c>
      <c r="V4" s="1" t="s">
        <v>291</v>
      </c>
      <c r="W4" s="1" t="s">
        <v>292</v>
      </c>
      <c r="X4" s="1" t="s">
        <v>293</v>
      </c>
      <c r="Y4" s="1" t="s">
        <v>294</v>
      </c>
      <c r="Z4" s="1" t="s">
        <v>295</v>
      </c>
      <c r="AA4" s="1" t="s">
        <v>296</v>
      </c>
      <c r="AB4" s="1" t="s">
        <v>297</v>
      </c>
      <c r="AC4" s="1" t="s">
        <v>298</v>
      </c>
      <c r="AD4" s="1" t="s">
        <v>299</v>
      </c>
      <c r="AE4" s="1" t="s">
        <v>300</v>
      </c>
      <c r="AF4" s="1" t="s">
        <v>301</v>
      </c>
      <c r="AG4" s="1" t="s">
        <v>302</v>
      </c>
      <c r="AH4" s="1" t="s">
        <v>303</v>
      </c>
      <c r="AI4" s="1" t="s">
        <v>304</v>
      </c>
      <c r="AJ4" s="1" t="s">
        <v>305</v>
      </c>
      <c r="AK4" s="1" t="s">
        <v>306</v>
      </c>
      <c r="AL4" s="1" t="s">
        <v>307</v>
      </c>
      <c r="AM4" s="1" t="s">
        <v>308</v>
      </c>
      <c r="AN4" s="1" t="s">
        <v>309</v>
      </c>
      <c r="AO4" s="1" t="s">
        <v>310</v>
      </c>
      <c r="AP4" s="1" t="s">
        <v>311</v>
      </c>
      <c r="AQ4" s="1" t="s">
        <v>312</v>
      </c>
      <c r="AR4" s="1" t="s">
        <v>313</v>
      </c>
    </row>
    <row r="5" spans="2:56">
      <c r="B5" s="81"/>
      <c r="I5" s="8" t="s">
        <v>103</v>
      </c>
      <c r="J5" s="1" t="s">
        <v>314</v>
      </c>
      <c r="K5" s="1" t="s">
        <v>315</v>
      </c>
      <c r="M5" s="1" t="s">
        <v>316</v>
      </c>
      <c r="N5" s="1" t="s">
        <v>317</v>
      </c>
      <c r="O5" s="1">
        <v>1000409663</v>
      </c>
      <c r="P5" s="1" t="s">
        <v>318</v>
      </c>
      <c r="R5" s="1" t="s">
        <v>319</v>
      </c>
      <c r="S5" s="1" t="s">
        <v>320</v>
      </c>
      <c r="V5" s="1" t="s">
        <v>321</v>
      </c>
      <c r="W5" s="1" t="s">
        <v>322</v>
      </c>
      <c r="Z5" s="1" t="s">
        <v>323</v>
      </c>
      <c r="AB5" s="1" t="s">
        <v>324</v>
      </c>
      <c r="AC5" s="1" t="s">
        <v>325</v>
      </c>
      <c r="AD5" s="1" t="s">
        <v>326</v>
      </c>
      <c r="AF5" s="1" t="s">
        <v>327</v>
      </c>
      <c r="AH5" s="1" t="s">
        <v>328</v>
      </c>
      <c r="AJ5" s="1" t="s">
        <v>329</v>
      </c>
      <c r="AM5" s="1" t="s">
        <v>330</v>
      </c>
      <c r="AQ5" s="1" t="s">
        <v>331</v>
      </c>
    </row>
    <row r="6" spans="2:56">
      <c r="I6" s="9" t="s">
        <v>101</v>
      </c>
      <c r="J6" s="1" t="s">
        <v>332</v>
      </c>
      <c r="K6" s="1" t="s">
        <v>219</v>
      </c>
      <c r="L6" s="150" t="s">
        <v>219</v>
      </c>
      <c r="M6" s="1" t="s">
        <v>220</v>
      </c>
      <c r="N6" s="1" t="s">
        <v>222</v>
      </c>
      <c r="O6" s="1" t="s">
        <v>333</v>
      </c>
      <c r="P6" s="1" t="s">
        <v>333</v>
      </c>
      <c r="Q6" s="1" t="s">
        <v>333</v>
      </c>
      <c r="R6" s="1" t="s">
        <v>333</v>
      </c>
      <c r="S6" s="1" t="s">
        <v>334</v>
      </c>
      <c r="T6" s="1" t="s">
        <v>334</v>
      </c>
      <c r="U6" s="1" t="s">
        <v>335</v>
      </c>
      <c r="V6" s="1" t="s">
        <v>336</v>
      </c>
      <c r="W6" s="1" t="s">
        <v>337</v>
      </c>
      <c r="X6" s="1" t="s">
        <v>338</v>
      </c>
      <c r="Y6" s="1" t="s">
        <v>338</v>
      </c>
      <c r="Z6" s="1" t="s">
        <v>338</v>
      </c>
      <c r="AA6" s="1" t="s">
        <v>335</v>
      </c>
      <c r="AB6" s="1" t="s">
        <v>335</v>
      </c>
      <c r="AC6" s="1" t="s">
        <v>339</v>
      </c>
      <c r="AD6" s="1" t="s">
        <v>335</v>
      </c>
      <c r="AE6" s="1" t="s">
        <v>335</v>
      </c>
      <c r="AF6" s="1" t="s">
        <v>335</v>
      </c>
      <c r="AG6" s="1" t="s">
        <v>335</v>
      </c>
      <c r="AH6" s="1" t="s">
        <v>335</v>
      </c>
      <c r="AI6" s="1" t="s">
        <v>335</v>
      </c>
      <c r="AJ6" s="1" t="s">
        <v>335</v>
      </c>
      <c r="AK6" s="1" t="s">
        <v>335</v>
      </c>
      <c r="AL6" s="1" t="s">
        <v>335</v>
      </c>
      <c r="AM6" s="1" t="s">
        <v>335</v>
      </c>
      <c r="AN6" s="1" t="s">
        <v>335</v>
      </c>
      <c r="AO6" s="1" t="s">
        <v>335</v>
      </c>
      <c r="AP6" s="1" t="s">
        <v>335</v>
      </c>
      <c r="AQ6" s="1" t="s">
        <v>335</v>
      </c>
      <c r="AR6" s="1" t="s">
        <v>335</v>
      </c>
    </row>
    <row r="7" spans="2:56" ht="21">
      <c r="B7" s="193" t="s">
        <v>68</v>
      </c>
      <c r="C7" s="190"/>
      <c r="D7" s="192"/>
      <c r="F7" s="194" t="s">
        <v>202</v>
      </c>
      <c r="G7" s="190"/>
      <c r="H7" s="192"/>
      <c r="I7" s="189" t="s">
        <v>178</v>
      </c>
      <c r="J7" s="190"/>
      <c r="K7" s="190"/>
      <c r="L7" s="190"/>
      <c r="N7" s="12"/>
      <c r="O7" s="12"/>
    </row>
    <row r="8" spans="2:56" ht="62.25" customHeight="1">
      <c r="B8" s="186" t="s">
        <v>203</v>
      </c>
      <c r="C8" s="184"/>
      <c r="D8" s="185"/>
      <c r="E8" s="139"/>
      <c r="F8" s="186" t="s">
        <v>176</v>
      </c>
      <c r="G8" s="184"/>
      <c r="H8" s="185"/>
      <c r="I8" s="187" t="s">
        <v>104</v>
      </c>
      <c r="J8" s="188"/>
      <c r="K8" s="188"/>
      <c r="L8" s="188"/>
      <c r="M8" s="83"/>
      <c r="N8" s="12"/>
      <c r="O8" s="12"/>
    </row>
    <row r="9" spans="2:56" ht="31.5">
      <c r="B9" s="60" t="s">
        <v>121</v>
      </c>
      <c r="C9" s="5"/>
      <c r="D9" s="61" t="s">
        <v>124</v>
      </c>
      <c r="F9" s="62" t="s">
        <v>99</v>
      </c>
      <c r="G9" s="124" t="s">
        <v>188</v>
      </c>
      <c r="H9" s="127" t="s">
        <v>175</v>
      </c>
      <c r="I9" s="64" t="s">
        <v>105</v>
      </c>
      <c r="J9" s="163">
        <f t="shared" ref="J9:AR9" si="0">SUM(J10:J85)</f>
        <v>9663380528</v>
      </c>
      <c r="K9" s="163">
        <f t="shared" si="0"/>
        <v>2302653612</v>
      </c>
      <c r="L9" s="163">
        <f t="shared" si="0"/>
        <v>839639388</v>
      </c>
      <c r="M9" s="163">
        <f t="shared" si="0"/>
        <v>95719474</v>
      </c>
      <c r="N9" s="163">
        <f t="shared" si="0"/>
        <v>153029199</v>
      </c>
      <c r="O9" s="163">
        <f t="shared" si="0"/>
        <v>0</v>
      </c>
      <c r="P9" s="163">
        <f t="shared" si="0"/>
        <v>171854381</v>
      </c>
      <c r="Q9" s="163">
        <f t="shared" si="0"/>
        <v>4936333</v>
      </c>
      <c r="R9" s="163">
        <f t="shared" si="0"/>
        <v>715005311</v>
      </c>
      <c r="S9" s="163">
        <f t="shared" si="0"/>
        <v>744066133</v>
      </c>
      <c r="T9" s="163">
        <f t="shared" si="0"/>
        <v>313749255</v>
      </c>
      <c r="U9" s="163">
        <f t="shared" si="0"/>
        <v>174016654</v>
      </c>
      <c r="V9" s="163">
        <f t="shared" si="0"/>
        <v>6732575</v>
      </c>
      <c r="W9" s="163">
        <f t="shared" si="0"/>
        <v>65670691</v>
      </c>
      <c r="X9" s="163">
        <f t="shared" si="0"/>
        <v>3334075</v>
      </c>
      <c r="Y9" s="163">
        <f t="shared" si="0"/>
        <v>0</v>
      </c>
      <c r="Z9" s="163">
        <f t="shared" si="0"/>
        <v>2738349</v>
      </c>
      <c r="AA9" s="163">
        <f t="shared" si="0"/>
        <v>0</v>
      </c>
      <c r="AB9" s="163">
        <f t="shared" si="0"/>
        <v>16061156</v>
      </c>
      <c r="AC9" s="163">
        <f t="shared" si="0"/>
        <v>156002263</v>
      </c>
      <c r="AD9" s="163">
        <f t="shared" si="0"/>
        <v>0</v>
      </c>
      <c r="AE9" s="163">
        <f t="shared" si="0"/>
        <v>1820500</v>
      </c>
      <c r="AF9" s="163">
        <f t="shared" si="0"/>
        <v>230852320</v>
      </c>
      <c r="AG9" s="163">
        <f t="shared" si="0"/>
        <v>0</v>
      </c>
      <c r="AH9" s="163">
        <f t="shared" si="0"/>
        <v>76071188</v>
      </c>
      <c r="AI9" s="163">
        <f t="shared" si="0"/>
        <v>150000</v>
      </c>
      <c r="AJ9" s="163">
        <f t="shared" si="0"/>
        <v>32140394</v>
      </c>
      <c r="AK9" s="163">
        <f t="shared" si="0"/>
        <v>0</v>
      </c>
      <c r="AL9" s="163">
        <f t="shared" si="0"/>
        <v>17284050</v>
      </c>
      <c r="AM9" s="163">
        <f t="shared" si="0"/>
        <v>10672750</v>
      </c>
      <c r="AN9" s="163">
        <f t="shared" si="0"/>
        <v>0</v>
      </c>
      <c r="AO9" s="163">
        <f t="shared" si="0"/>
        <v>6878619</v>
      </c>
      <c r="AP9" s="163">
        <f t="shared" si="0"/>
        <v>560350</v>
      </c>
      <c r="AQ9" s="163">
        <f t="shared" si="0"/>
        <v>0</v>
      </c>
      <c r="AR9" s="163">
        <f t="shared" si="0"/>
        <v>687995</v>
      </c>
    </row>
    <row r="10" spans="2:56">
      <c r="B10" s="73" t="s">
        <v>3</v>
      </c>
      <c r="C10" s="74" t="s">
        <v>69</v>
      </c>
      <c r="D10" s="7"/>
      <c r="F10" s="66"/>
      <c r="G10" s="126"/>
      <c r="H10" s="69"/>
      <c r="I10" s="65">
        <f t="shared" ref="I10:I17" si="1">SUM(J10:AR10)</f>
        <v>0</v>
      </c>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1"/>
      <c r="AT10" s="161"/>
      <c r="AU10" s="161"/>
      <c r="AV10" s="161"/>
      <c r="AW10" s="161"/>
      <c r="AX10" s="161"/>
      <c r="AY10" s="161"/>
      <c r="AZ10" s="161"/>
      <c r="BA10" s="161"/>
      <c r="BB10" s="161"/>
      <c r="BC10" s="161"/>
      <c r="BD10" s="161"/>
    </row>
    <row r="11" spans="2:56" ht="31.5">
      <c r="B11" s="75" t="s">
        <v>4</v>
      </c>
      <c r="C11" s="76" t="s">
        <v>122</v>
      </c>
      <c r="D11" s="6"/>
      <c r="F11" s="66"/>
      <c r="G11" s="126"/>
      <c r="H11" s="67"/>
      <c r="I11" s="65">
        <f t="shared" si="1"/>
        <v>0</v>
      </c>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1"/>
      <c r="AT11" s="161"/>
      <c r="AU11" s="161"/>
      <c r="AV11" s="161"/>
      <c r="AW11" s="161"/>
      <c r="AX11" s="161"/>
      <c r="AY11" s="161"/>
      <c r="AZ11" s="161"/>
      <c r="BA11" s="161"/>
      <c r="BB11" s="161"/>
      <c r="BC11" s="161"/>
      <c r="BD11" s="161"/>
    </row>
    <row r="12" spans="2:56" ht="31.5">
      <c r="B12" s="71" t="s">
        <v>5</v>
      </c>
      <c r="C12" s="58" t="s">
        <v>123</v>
      </c>
      <c r="D12" s="51" t="s">
        <v>402</v>
      </c>
      <c r="F12" s="66" t="s">
        <v>232</v>
      </c>
      <c r="G12" s="126" t="s">
        <v>233</v>
      </c>
      <c r="H12" s="165">
        <v>141912708</v>
      </c>
      <c r="I12" s="65">
        <f t="shared" si="1"/>
        <v>134532789</v>
      </c>
      <c r="J12" s="164">
        <v>0</v>
      </c>
      <c r="K12" s="164">
        <v>803000</v>
      </c>
      <c r="L12" s="164">
        <v>1420000</v>
      </c>
      <c r="M12" s="164">
        <v>39700000</v>
      </c>
      <c r="N12" s="164">
        <v>0</v>
      </c>
      <c r="O12" s="164">
        <v>0</v>
      </c>
      <c r="P12" s="164">
        <v>0</v>
      </c>
      <c r="Q12" s="164">
        <v>267000</v>
      </c>
      <c r="R12" s="164">
        <v>57732458</v>
      </c>
      <c r="S12" s="164">
        <v>0</v>
      </c>
      <c r="T12" s="164">
        <v>0</v>
      </c>
      <c r="U12" s="164">
        <v>13087394</v>
      </c>
      <c r="V12" s="164">
        <v>0</v>
      </c>
      <c r="W12" s="164">
        <v>0</v>
      </c>
      <c r="X12" s="164">
        <v>0</v>
      </c>
      <c r="Y12" s="164">
        <v>0</v>
      </c>
      <c r="Z12" s="164">
        <v>50000</v>
      </c>
      <c r="AA12" s="164">
        <v>0</v>
      </c>
      <c r="AB12" s="164">
        <v>5133926</v>
      </c>
      <c r="AC12" s="164">
        <v>10686490</v>
      </c>
      <c r="AD12" s="164">
        <v>0</v>
      </c>
      <c r="AE12" s="164">
        <v>0</v>
      </c>
      <c r="AF12" s="164">
        <v>130000</v>
      </c>
      <c r="AG12" s="164">
        <v>0</v>
      </c>
      <c r="AH12" s="164">
        <v>2156000</v>
      </c>
      <c r="AI12" s="164">
        <v>0</v>
      </c>
      <c r="AJ12" s="164">
        <v>0</v>
      </c>
      <c r="AK12" s="164">
        <v>0</v>
      </c>
      <c r="AL12" s="164">
        <v>0</v>
      </c>
      <c r="AM12" s="164">
        <v>0</v>
      </c>
      <c r="AN12" s="164">
        <v>0</v>
      </c>
      <c r="AO12" s="164">
        <v>3088021</v>
      </c>
      <c r="AP12" s="164">
        <v>37500</v>
      </c>
      <c r="AQ12" s="164">
        <v>0</v>
      </c>
      <c r="AR12" s="164">
        <v>241000</v>
      </c>
      <c r="AS12" s="161"/>
      <c r="AT12" s="161"/>
      <c r="AU12" s="161"/>
      <c r="AV12" s="161"/>
      <c r="AW12" s="161"/>
      <c r="AX12" s="161"/>
      <c r="AY12" s="161"/>
      <c r="AZ12" s="161"/>
      <c r="BA12" s="161"/>
      <c r="BB12" s="161"/>
      <c r="BC12" s="161"/>
      <c r="BD12" s="161"/>
    </row>
    <row r="13" spans="2:56" ht="31.5">
      <c r="B13" s="71" t="s">
        <v>5</v>
      </c>
      <c r="C13" s="58" t="s">
        <v>123</v>
      </c>
      <c r="D13" s="51" t="s">
        <v>402</v>
      </c>
      <c r="F13" s="66" t="s">
        <v>234</v>
      </c>
      <c r="G13" s="126" t="s">
        <v>233</v>
      </c>
      <c r="H13" s="165">
        <v>2074307034</v>
      </c>
      <c r="I13" s="65">
        <f t="shared" si="1"/>
        <v>2074028294</v>
      </c>
      <c r="J13" s="164">
        <v>1101845721</v>
      </c>
      <c r="K13" s="164">
        <v>846372039</v>
      </c>
      <c r="L13" s="164">
        <v>0</v>
      </c>
      <c r="M13" s="164">
        <v>0</v>
      </c>
      <c r="N13" s="164">
        <v>0</v>
      </c>
      <c r="O13" s="164">
        <v>0</v>
      </c>
      <c r="P13" s="164">
        <v>15659315</v>
      </c>
      <c r="Q13" s="164">
        <v>1290920</v>
      </c>
      <c r="R13" s="164">
        <v>0</v>
      </c>
      <c r="S13" s="164">
        <v>69391756</v>
      </c>
      <c r="T13" s="164">
        <v>10245400</v>
      </c>
      <c r="U13" s="164">
        <v>0</v>
      </c>
      <c r="V13" s="164">
        <v>0</v>
      </c>
      <c r="W13" s="164">
        <v>0</v>
      </c>
      <c r="X13" s="164">
        <v>0</v>
      </c>
      <c r="Y13" s="164">
        <v>0</v>
      </c>
      <c r="Z13" s="164">
        <v>0</v>
      </c>
      <c r="AA13" s="164">
        <v>0</v>
      </c>
      <c r="AB13" s="164">
        <v>0</v>
      </c>
      <c r="AC13" s="164">
        <v>0</v>
      </c>
      <c r="AD13" s="164">
        <v>0</v>
      </c>
      <c r="AE13" s="164">
        <v>0</v>
      </c>
      <c r="AF13" s="164">
        <v>27669233</v>
      </c>
      <c r="AG13" s="164">
        <v>0</v>
      </c>
      <c r="AH13" s="164">
        <v>0</v>
      </c>
      <c r="AI13" s="164">
        <v>0</v>
      </c>
      <c r="AJ13" s="164">
        <v>0</v>
      </c>
      <c r="AK13" s="164">
        <v>0</v>
      </c>
      <c r="AL13" s="164">
        <v>0</v>
      </c>
      <c r="AM13" s="164">
        <v>0</v>
      </c>
      <c r="AN13" s="164">
        <v>0</v>
      </c>
      <c r="AO13" s="164">
        <v>1553910</v>
      </c>
      <c r="AP13" s="164">
        <v>0</v>
      </c>
      <c r="AQ13" s="164">
        <v>0</v>
      </c>
      <c r="AR13" s="164">
        <v>0</v>
      </c>
      <c r="AS13" s="161"/>
      <c r="AT13" s="161"/>
      <c r="AU13" s="161"/>
      <c r="AV13" s="161"/>
      <c r="AW13" s="161"/>
      <c r="AX13" s="161"/>
      <c r="AY13" s="161"/>
      <c r="AZ13" s="161"/>
      <c r="BA13" s="161"/>
      <c r="BB13" s="161"/>
      <c r="BC13" s="161"/>
      <c r="BD13" s="161"/>
    </row>
    <row r="14" spans="2:56" ht="31.5">
      <c r="B14" s="71" t="s">
        <v>5</v>
      </c>
      <c r="C14" s="58" t="s">
        <v>123</v>
      </c>
      <c r="D14" s="51" t="s">
        <v>340</v>
      </c>
      <c r="F14" s="66" t="s">
        <v>236</v>
      </c>
      <c r="G14" s="126" t="s">
        <v>233</v>
      </c>
      <c r="H14" s="165">
        <v>79864027</v>
      </c>
      <c r="I14" s="65">
        <f t="shared" si="1"/>
        <v>79864027</v>
      </c>
      <c r="J14" s="164">
        <v>0</v>
      </c>
      <c r="K14" s="164">
        <v>64974000</v>
      </c>
      <c r="L14" s="164">
        <v>0</v>
      </c>
      <c r="M14" s="164">
        <v>0</v>
      </c>
      <c r="N14" s="164">
        <v>0</v>
      </c>
      <c r="O14" s="164">
        <v>0</v>
      </c>
      <c r="P14" s="164">
        <v>1363725</v>
      </c>
      <c r="Q14" s="164">
        <v>0</v>
      </c>
      <c r="R14" s="164">
        <v>0</v>
      </c>
      <c r="S14" s="164">
        <v>0</v>
      </c>
      <c r="T14" s="164">
        <v>2260845</v>
      </c>
      <c r="U14" s="164">
        <v>6757418</v>
      </c>
      <c r="V14" s="164">
        <v>0</v>
      </c>
      <c r="W14" s="164">
        <v>0</v>
      </c>
      <c r="X14" s="164">
        <v>0</v>
      </c>
      <c r="Y14" s="164">
        <v>0</v>
      </c>
      <c r="Z14" s="164">
        <v>0</v>
      </c>
      <c r="AA14" s="164">
        <v>0</v>
      </c>
      <c r="AB14" s="164">
        <v>0</v>
      </c>
      <c r="AC14" s="164">
        <v>0</v>
      </c>
      <c r="AD14" s="164">
        <v>0</v>
      </c>
      <c r="AE14" s="164">
        <v>0</v>
      </c>
      <c r="AF14" s="164">
        <v>3865648</v>
      </c>
      <c r="AG14" s="164">
        <v>0</v>
      </c>
      <c r="AH14" s="164">
        <v>0</v>
      </c>
      <c r="AI14" s="164">
        <v>0</v>
      </c>
      <c r="AJ14" s="164">
        <v>0</v>
      </c>
      <c r="AK14" s="164">
        <v>0</v>
      </c>
      <c r="AL14" s="164">
        <v>0</v>
      </c>
      <c r="AM14" s="164">
        <v>0</v>
      </c>
      <c r="AN14" s="164">
        <v>0</v>
      </c>
      <c r="AO14" s="164">
        <v>642391</v>
      </c>
      <c r="AP14" s="164">
        <v>0</v>
      </c>
      <c r="AQ14" s="164">
        <v>0</v>
      </c>
      <c r="AR14" s="164">
        <v>0</v>
      </c>
      <c r="AS14" s="161"/>
      <c r="AT14" s="161"/>
      <c r="AU14" s="161"/>
      <c r="AV14" s="161"/>
      <c r="AW14" s="161"/>
      <c r="AX14" s="161"/>
      <c r="AY14" s="161"/>
      <c r="AZ14" s="161"/>
      <c r="BA14" s="161"/>
      <c r="BB14" s="161"/>
      <c r="BC14" s="161"/>
      <c r="BD14" s="161"/>
    </row>
    <row r="15" spans="2:56" ht="31.5">
      <c r="B15" s="71" t="s">
        <v>5</v>
      </c>
      <c r="C15" s="58" t="s">
        <v>123</v>
      </c>
      <c r="D15" s="51" t="s">
        <v>402</v>
      </c>
      <c r="F15" s="66" t="s">
        <v>237</v>
      </c>
      <c r="G15" s="126" t="s">
        <v>233</v>
      </c>
      <c r="H15" s="165">
        <v>930640971</v>
      </c>
      <c r="I15" s="65">
        <f t="shared" si="1"/>
        <v>925904780</v>
      </c>
      <c r="J15" s="164">
        <v>843443072</v>
      </c>
      <c r="K15" s="164">
        <v>27729409</v>
      </c>
      <c r="L15" s="164">
        <v>0</v>
      </c>
      <c r="M15" s="164">
        <v>0</v>
      </c>
      <c r="N15" s="164">
        <v>0</v>
      </c>
      <c r="O15" s="164">
        <v>0</v>
      </c>
      <c r="P15" s="164">
        <v>4525126</v>
      </c>
      <c r="Q15" s="164">
        <v>177838</v>
      </c>
      <c r="R15" s="164">
        <v>16232539</v>
      </c>
      <c r="S15" s="164">
        <v>2623186</v>
      </c>
      <c r="T15" s="164">
        <v>635597</v>
      </c>
      <c r="U15" s="164">
        <v>183556</v>
      </c>
      <c r="V15" s="164">
        <v>0</v>
      </c>
      <c r="W15" s="164">
        <v>0</v>
      </c>
      <c r="X15" s="164">
        <v>0</v>
      </c>
      <c r="Y15" s="164">
        <v>0</v>
      </c>
      <c r="Z15" s="164">
        <v>0</v>
      </c>
      <c r="AA15" s="164">
        <v>0</v>
      </c>
      <c r="AB15" s="164">
        <v>5133927</v>
      </c>
      <c r="AC15" s="164">
        <v>3566188</v>
      </c>
      <c r="AD15" s="164">
        <v>0</v>
      </c>
      <c r="AE15" s="164">
        <v>0</v>
      </c>
      <c r="AF15" s="164">
        <v>17718637</v>
      </c>
      <c r="AG15" s="164">
        <v>0</v>
      </c>
      <c r="AH15" s="164">
        <v>3344963</v>
      </c>
      <c r="AI15" s="164">
        <v>0</v>
      </c>
      <c r="AJ15" s="164">
        <v>0</v>
      </c>
      <c r="AK15" s="164">
        <v>0</v>
      </c>
      <c r="AL15" s="164">
        <v>0</v>
      </c>
      <c r="AM15" s="164">
        <v>0</v>
      </c>
      <c r="AN15" s="164">
        <v>0</v>
      </c>
      <c r="AO15" s="164">
        <v>446257</v>
      </c>
      <c r="AP15" s="164">
        <v>0</v>
      </c>
      <c r="AQ15" s="164">
        <v>0</v>
      </c>
      <c r="AR15" s="164">
        <v>144485</v>
      </c>
      <c r="AS15" s="161"/>
      <c r="AT15" s="161"/>
      <c r="AU15" s="161"/>
      <c r="AV15" s="161"/>
      <c r="AW15" s="161"/>
      <c r="AX15" s="161"/>
      <c r="AY15" s="161"/>
      <c r="AZ15" s="161"/>
      <c r="BA15" s="161"/>
      <c r="BB15" s="161"/>
      <c r="BC15" s="161"/>
      <c r="BD15" s="161"/>
    </row>
    <row r="16" spans="2:56" ht="31.5">
      <c r="B16" s="71" t="s">
        <v>5</v>
      </c>
      <c r="C16" s="58" t="s">
        <v>123</v>
      </c>
      <c r="D16" s="51" t="s">
        <v>402</v>
      </c>
      <c r="F16" s="66" t="s">
        <v>240</v>
      </c>
      <c r="G16" s="126" t="s">
        <v>233</v>
      </c>
      <c r="H16" s="165">
        <v>782147895</v>
      </c>
      <c r="I16" s="65">
        <f t="shared" si="1"/>
        <v>698373411</v>
      </c>
      <c r="J16" s="164">
        <v>447605733</v>
      </c>
      <c r="K16" s="164">
        <v>1870893</v>
      </c>
      <c r="L16" s="164">
        <v>194336740</v>
      </c>
      <c r="M16" s="164">
        <v>0</v>
      </c>
      <c r="N16" s="164">
        <v>2960178</v>
      </c>
      <c r="O16" s="164">
        <v>0</v>
      </c>
      <c r="P16" s="164">
        <v>566800</v>
      </c>
      <c r="Q16" s="164">
        <v>0</v>
      </c>
      <c r="R16" s="164">
        <v>0</v>
      </c>
      <c r="S16" s="164">
        <v>146917</v>
      </c>
      <c r="T16" s="164">
        <v>195000</v>
      </c>
      <c r="U16" s="164">
        <v>7122097</v>
      </c>
      <c r="V16" s="164">
        <v>490000</v>
      </c>
      <c r="W16" s="164">
        <v>38676339</v>
      </c>
      <c r="X16" s="164">
        <v>1476100</v>
      </c>
      <c r="Y16" s="164">
        <v>0</v>
      </c>
      <c r="Z16" s="164">
        <v>0</v>
      </c>
      <c r="AA16" s="164">
        <v>0</v>
      </c>
      <c r="AB16" s="164">
        <v>0</v>
      </c>
      <c r="AC16" s="164">
        <v>1181969</v>
      </c>
      <c r="AD16" s="164">
        <v>0</v>
      </c>
      <c r="AE16" s="164">
        <v>0</v>
      </c>
      <c r="AF16" s="164">
        <v>734274</v>
      </c>
      <c r="AG16" s="164">
        <v>0</v>
      </c>
      <c r="AH16" s="164">
        <v>0</v>
      </c>
      <c r="AI16" s="164">
        <v>0</v>
      </c>
      <c r="AJ16" s="164">
        <v>1006683</v>
      </c>
      <c r="AK16" s="164">
        <v>0</v>
      </c>
      <c r="AL16" s="164">
        <v>0</v>
      </c>
      <c r="AM16" s="164">
        <v>0</v>
      </c>
      <c r="AN16" s="164">
        <v>0</v>
      </c>
      <c r="AO16" s="164">
        <v>3688</v>
      </c>
      <c r="AP16" s="164">
        <v>0</v>
      </c>
      <c r="AQ16" s="164">
        <v>0</v>
      </c>
      <c r="AR16" s="164">
        <v>0</v>
      </c>
      <c r="AS16" s="161"/>
      <c r="AT16" s="161"/>
      <c r="AU16" s="161"/>
      <c r="AV16" s="161"/>
      <c r="AW16" s="161"/>
      <c r="AX16" s="161"/>
      <c r="AY16" s="161"/>
      <c r="AZ16" s="161"/>
      <c r="BA16" s="161"/>
      <c r="BB16" s="161"/>
      <c r="BC16" s="161"/>
      <c r="BD16" s="161"/>
    </row>
    <row r="17" spans="2:56" ht="31.5">
      <c r="B17" s="71" t="s">
        <v>5</v>
      </c>
      <c r="C17" s="58" t="s">
        <v>123</v>
      </c>
      <c r="D17" s="51" t="s">
        <v>402</v>
      </c>
      <c r="F17" s="66" t="s">
        <v>241</v>
      </c>
      <c r="G17" s="126" t="s">
        <v>233</v>
      </c>
      <c r="H17" s="165">
        <v>405855</v>
      </c>
      <c r="I17" s="65">
        <f t="shared" si="1"/>
        <v>375</v>
      </c>
      <c r="J17" s="164">
        <v>0</v>
      </c>
      <c r="K17" s="164">
        <v>0</v>
      </c>
      <c r="L17" s="164">
        <v>0</v>
      </c>
      <c r="M17" s="164">
        <v>0</v>
      </c>
      <c r="N17" s="164">
        <v>0</v>
      </c>
      <c r="O17" s="164">
        <v>0</v>
      </c>
      <c r="P17" s="164">
        <v>0</v>
      </c>
      <c r="Q17" s="164">
        <v>0</v>
      </c>
      <c r="R17" s="164">
        <v>0</v>
      </c>
      <c r="S17" s="164">
        <v>0</v>
      </c>
      <c r="T17" s="164">
        <v>0</v>
      </c>
      <c r="U17" s="164">
        <v>0</v>
      </c>
      <c r="V17" s="164">
        <v>0</v>
      </c>
      <c r="W17" s="164">
        <v>0</v>
      </c>
      <c r="X17" s="164">
        <v>375</v>
      </c>
      <c r="Y17" s="164">
        <v>0</v>
      </c>
      <c r="Z17" s="164">
        <v>0</v>
      </c>
      <c r="AA17" s="164">
        <v>0</v>
      </c>
      <c r="AB17" s="164">
        <v>0</v>
      </c>
      <c r="AC17" s="164">
        <v>0</v>
      </c>
      <c r="AD17" s="164">
        <v>0</v>
      </c>
      <c r="AE17" s="164">
        <v>0</v>
      </c>
      <c r="AF17" s="164">
        <v>0</v>
      </c>
      <c r="AG17" s="164">
        <v>0</v>
      </c>
      <c r="AH17" s="164">
        <v>0</v>
      </c>
      <c r="AI17" s="164">
        <v>0</v>
      </c>
      <c r="AJ17" s="164">
        <v>0</v>
      </c>
      <c r="AK17" s="164">
        <v>0</v>
      </c>
      <c r="AL17" s="164">
        <v>0</v>
      </c>
      <c r="AM17" s="164">
        <v>0</v>
      </c>
      <c r="AN17" s="164">
        <v>0</v>
      </c>
      <c r="AO17" s="164">
        <v>0</v>
      </c>
      <c r="AP17" s="164">
        <v>0</v>
      </c>
      <c r="AQ17" s="164">
        <v>0</v>
      </c>
      <c r="AR17" s="164">
        <v>0</v>
      </c>
      <c r="AS17" s="161"/>
      <c r="AT17" s="161"/>
      <c r="AU17" s="161"/>
      <c r="AV17" s="161"/>
      <c r="AW17" s="161"/>
      <c r="AX17" s="161"/>
      <c r="AY17" s="161"/>
      <c r="AZ17" s="161"/>
      <c r="BA17" s="161"/>
      <c r="BB17" s="161"/>
      <c r="BC17" s="161"/>
      <c r="BD17" s="161"/>
    </row>
    <row r="18" spans="2:56" ht="47.25">
      <c r="B18" s="71" t="s">
        <v>6</v>
      </c>
      <c r="C18" s="58" t="s">
        <v>125</v>
      </c>
      <c r="D18" s="51" t="s">
        <v>357</v>
      </c>
      <c r="F18" s="66"/>
      <c r="G18" s="126"/>
      <c r="H18" s="165">
        <v>0</v>
      </c>
      <c r="I18" s="65"/>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1"/>
      <c r="AT18" s="161"/>
      <c r="AU18" s="161"/>
      <c r="AV18" s="161"/>
      <c r="AW18" s="161"/>
      <c r="AX18" s="161"/>
      <c r="AY18" s="161"/>
      <c r="AZ18" s="161"/>
      <c r="BA18" s="161"/>
      <c r="BB18" s="161"/>
      <c r="BC18" s="161"/>
      <c r="BD18" s="161"/>
    </row>
    <row r="19" spans="2:56" ht="31.5">
      <c r="B19" s="71" t="s">
        <v>7</v>
      </c>
      <c r="C19" s="58" t="s">
        <v>70</v>
      </c>
      <c r="D19" s="51" t="s">
        <v>357</v>
      </c>
      <c r="F19" s="66"/>
      <c r="G19" s="126"/>
      <c r="H19" s="165">
        <v>0</v>
      </c>
      <c r="I19" s="65"/>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1"/>
      <c r="AT19" s="161"/>
      <c r="AU19" s="161"/>
      <c r="AV19" s="161"/>
      <c r="AW19" s="161"/>
      <c r="AX19" s="161"/>
      <c r="AY19" s="161"/>
      <c r="AZ19" s="161"/>
      <c r="BA19" s="161"/>
      <c r="BB19" s="161"/>
      <c r="BC19" s="161"/>
      <c r="BD19" s="161"/>
    </row>
    <row r="20" spans="2:56" ht="31.5">
      <c r="B20" s="71" t="s">
        <v>7</v>
      </c>
      <c r="C20" s="58" t="s">
        <v>70</v>
      </c>
      <c r="D20" s="51" t="s">
        <v>357</v>
      </c>
      <c r="F20" s="66"/>
      <c r="G20" s="126"/>
      <c r="H20" s="165">
        <v>0</v>
      </c>
      <c r="I20" s="65"/>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1"/>
      <c r="AT20" s="161"/>
      <c r="AU20" s="161"/>
      <c r="AV20" s="161"/>
      <c r="AW20" s="161"/>
      <c r="AX20" s="161"/>
      <c r="AY20" s="161"/>
      <c r="AZ20" s="161"/>
      <c r="BA20" s="161"/>
      <c r="BB20" s="161"/>
      <c r="BC20" s="161"/>
      <c r="BD20" s="161"/>
    </row>
    <row r="21" spans="2:56" ht="31.5">
      <c r="B21" s="71" t="s">
        <v>7</v>
      </c>
      <c r="C21" s="58" t="s">
        <v>70</v>
      </c>
      <c r="D21" s="51" t="s">
        <v>357</v>
      </c>
      <c r="F21" s="66"/>
      <c r="G21" s="126"/>
      <c r="H21" s="165">
        <v>0</v>
      </c>
      <c r="I21" s="65"/>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1"/>
      <c r="AT21" s="161"/>
      <c r="AU21" s="161"/>
      <c r="AV21" s="161"/>
      <c r="AW21" s="161"/>
      <c r="AX21" s="161"/>
      <c r="AY21" s="161"/>
      <c r="AZ21" s="161"/>
      <c r="BA21" s="161"/>
      <c r="BB21" s="161"/>
      <c r="BC21" s="161"/>
      <c r="BD21" s="161"/>
    </row>
    <row r="22" spans="2:56" ht="31.5">
      <c r="B22" s="71" t="s">
        <v>7</v>
      </c>
      <c r="C22" s="58" t="s">
        <v>70</v>
      </c>
      <c r="D22" s="51" t="s">
        <v>357</v>
      </c>
      <c r="F22" s="66" t="s">
        <v>242</v>
      </c>
      <c r="G22" s="126" t="s">
        <v>243</v>
      </c>
      <c r="H22" s="165">
        <v>0</v>
      </c>
      <c r="I22" s="65">
        <f t="shared" ref="I22:I40" si="2">SUM(J22:AR22)</f>
        <v>0</v>
      </c>
      <c r="J22" s="164">
        <v>0</v>
      </c>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0</v>
      </c>
      <c r="AJ22" s="164">
        <v>0</v>
      </c>
      <c r="AK22" s="164">
        <v>0</v>
      </c>
      <c r="AL22" s="164">
        <v>0</v>
      </c>
      <c r="AM22" s="164">
        <v>0</v>
      </c>
      <c r="AN22" s="164">
        <v>0</v>
      </c>
      <c r="AO22" s="164">
        <v>0</v>
      </c>
      <c r="AP22" s="164">
        <v>0</v>
      </c>
      <c r="AQ22" s="164">
        <v>0</v>
      </c>
      <c r="AR22" s="164">
        <v>0</v>
      </c>
      <c r="AS22" s="161"/>
      <c r="AT22" s="161"/>
      <c r="AU22" s="161"/>
      <c r="AV22" s="161"/>
      <c r="AW22" s="161"/>
      <c r="AX22" s="161"/>
      <c r="AY22" s="161"/>
      <c r="AZ22" s="161"/>
      <c r="BA22" s="161"/>
      <c r="BB22" s="161"/>
      <c r="BC22" s="161"/>
      <c r="BD22" s="161"/>
    </row>
    <row r="23" spans="2:56" ht="31.5">
      <c r="B23" s="71" t="s">
        <v>7</v>
      </c>
      <c r="C23" s="58" t="s">
        <v>70</v>
      </c>
      <c r="D23" s="51" t="s">
        <v>340</v>
      </c>
      <c r="F23" s="66" t="s">
        <v>244</v>
      </c>
      <c r="G23" s="126" t="s">
        <v>243</v>
      </c>
      <c r="H23" s="165">
        <v>20000</v>
      </c>
      <c r="I23" s="65">
        <f t="shared" si="2"/>
        <v>20000</v>
      </c>
      <c r="J23" s="164">
        <v>0</v>
      </c>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20000</v>
      </c>
      <c r="AC23" s="164">
        <v>0</v>
      </c>
      <c r="AD23" s="164">
        <v>0</v>
      </c>
      <c r="AE23" s="164">
        <v>0</v>
      </c>
      <c r="AF23" s="164">
        <v>0</v>
      </c>
      <c r="AG23" s="164">
        <v>0</v>
      </c>
      <c r="AH23" s="164">
        <v>0</v>
      </c>
      <c r="AI23" s="164">
        <v>0</v>
      </c>
      <c r="AJ23" s="164">
        <v>0</v>
      </c>
      <c r="AK23" s="164">
        <v>0</v>
      </c>
      <c r="AL23" s="164">
        <v>0</v>
      </c>
      <c r="AM23" s="164">
        <v>0</v>
      </c>
      <c r="AN23" s="164">
        <v>0</v>
      </c>
      <c r="AO23" s="164">
        <v>0</v>
      </c>
      <c r="AP23" s="164">
        <v>0</v>
      </c>
      <c r="AQ23" s="164">
        <v>0</v>
      </c>
      <c r="AR23" s="164">
        <v>0</v>
      </c>
      <c r="AS23" s="161"/>
      <c r="AT23" s="161"/>
      <c r="AU23" s="161"/>
      <c r="AV23" s="161"/>
      <c r="AW23" s="161"/>
      <c r="AX23" s="161"/>
      <c r="AY23" s="161"/>
      <c r="AZ23" s="161"/>
      <c r="BA23" s="161"/>
      <c r="BB23" s="161"/>
      <c r="BC23" s="161"/>
      <c r="BD23" s="161"/>
    </row>
    <row r="24" spans="2:56" ht="31.5">
      <c r="B24" s="71" t="s">
        <v>7</v>
      </c>
      <c r="C24" s="58" t="s">
        <v>70</v>
      </c>
      <c r="D24" s="51" t="s">
        <v>357</v>
      </c>
      <c r="F24" s="66" t="s">
        <v>245</v>
      </c>
      <c r="G24" s="126" t="s">
        <v>243</v>
      </c>
      <c r="H24" s="165">
        <v>0</v>
      </c>
      <c r="I24" s="65">
        <f t="shared" si="2"/>
        <v>0</v>
      </c>
      <c r="J24" s="164">
        <v>0</v>
      </c>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4">
        <v>0</v>
      </c>
      <c r="AB24" s="164">
        <v>0</v>
      </c>
      <c r="AC24" s="164">
        <v>0</v>
      </c>
      <c r="AD24" s="164">
        <v>0</v>
      </c>
      <c r="AE24" s="164">
        <v>0</v>
      </c>
      <c r="AF24" s="164">
        <v>0</v>
      </c>
      <c r="AG24" s="164">
        <v>0</v>
      </c>
      <c r="AH24" s="164">
        <v>0</v>
      </c>
      <c r="AI24" s="164">
        <v>0</v>
      </c>
      <c r="AJ24" s="164">
        <v>0</v>
      </c>
      <c r="AK24" s="164">
        <v>0</v>
      </c>
      <c r="AL24" s="164">
        <v>0</v>
      </c>
      <c r="AM24" s="164">
        <v>0</v>
      </c>
      <c r="AN24" s="164">
        <v>0</v>
      </c>
      <c r="AO24" s="164">
        <v>0</v>
      </c>
      <c r="AP24" s="164">
        <v>0</v>
      </c>
      <c r="AQ24" s="164">
        <v>0</v>
      </c>
      <c r="AR24" s="164">
        <v>0</v>
      </c>
      <c r="AS24" s="161"/>
      <c r="AT24" s="161"/>
      <c r="AU24" s="161"/>
      <c r="AV24" s="161"/>
      <c r="AW24" s="161"/>
      <c r="AX24" s="161"/>
      <c r="AY24" s="161"/>
      <c r="AZ24" s="161"/>
      <c r="BA24" s="161"/>
      <c r="BB24" s="161"/>
      <c r="BC24" s="161"/>
      <c r="BD24" s="161"/>
    </row>
    <row r="25" spans="2:56" ht="31.5">
      <c r="B25" s="71" t="s">
        <v>7</v>
      </c>
      <c r="C25" s="58" t="s">
        <v>70</v>
      </c>
      <c r="D25" s="51" t="s">
        <v>340</v>
      </c>
      <c r="F25" s="66" t="s">
        <v>246</v>
      </c>
      <c r="G25" s="126" t="s">
        <v>243</v>
      </c>
      <c r="H25" s="165">
        <v>12220078</v>
      </c>
      <c r="I25" s="65">
        <f t="shared" si="2"/>
        <v>12220078</v>
      </c>
      <c r="J25" s="164">
        <v>0</v>
      </c>
      <c r="K25" s="164">
        <v>0</v>
      </c>
      <c r="L25" s="164">
        <v>12220078</v>
      </c>
      <c r="M25" s="164">
        <v>0</v>
      </c>
      <c r="N25" s="164">
        <v>0</v>
      </c>
      <c r="O25" s="164">
        <v>0</v>
      </c>
      <c r="P25" s="164">
        <v>0</v>
      </c>
      <c r="Q25" s="164">
        <v>0</v>
      </c>
      <c r="R25" s="164">
        <v>0</v>
      </c>
      <c r="S25" s="164">
        <v>0</v>
      </c>
      <c r="T25" s="164">
        <v>0</v>
      </c>
      <c r="U25" s="164">
        <v>0</v>
      </c>
      <c r="V25" s="164">
        <v>0</v>
      </c>
      <c r="W25" s="164">
        <v>0</v>
      </c>
      <c r="X25" s="164">
        <v>0</v>
      </c>
      <c r="Y25" s="164">
        <v>0</v>
      </c>
      <c r="Z25" s="164">
        <v>0</v>
      </c>
      <c r="AA25" s="164">
        <v>0</v>
      </c>
      <c r="AB25" s="164">
        <v>0</v>
      </c>
      <c r="AC25" s="164">
        <v>0</v>
      </c>
      <c r="AD25" s="164">
        <v>0</v>
      </c>
      <c r="AE25" s="164">
        <v>0</v>
      </c>
      <c r="AF25" s="164">
        <v>0</v>
      </c>
      <c r="AG25" s="164">
        <v>0</v>
      </c>
      <c r="AH25" s="164">
        <v>0</v>
      </c>
      <c r="AI25" s="164">
        <v>0</v>
      </c>
      <c r="AJ25" s="164">
        <v>0</v>
      </c>
      <c r="AK25" s="164">
        <v>0</v>
      </c>
      <c r="AL25" s="164">
        <v>0</v>
      </c>
      <c r="AM25" s="164">
        <v>0</v>
      </c>
      <c r="AN25" s="164">
        <v>0</v>
      </c>
      <c r="AO25" s="164">
        <v>0</v>
      </c>
      <c r="AP25" s="164">
        <v>0</v>
      </c>
      <c r="AQ25" s="164">
        <v>0</v>
      </c>
      <c r="AR25" s="164">
        <v>0</v>
      </c>
      <c r="AS25" s="161"/>
      <c r="AT25" s="161"/>
      <c r="AU25" s="161"/>
      <c r="AV25" s="161"/>
      <c r="AW25" s="161"/>
      <c r="AX25" s="161"/>
      <c r="AY25" s="161"/>
      <c r="AZ25" s="161"/>
      <c r="BA25" s="161"/>
      <c r="BB25" s="161"/>
      <c r="BC25" s="161"/>
      <c r="BD25" s="161"/>
    </row>
    <row r="26" spans="2:56" ht="31.5">
      <c r="B26" s="71" t="s">
        <v>7</v>
      </c>
      <c r="C26" s="58" t="s">
        <v>70</v>
      </c>
      <c r="D26" s="51" t="s">
        <v>357</v>
      </c>
      <c r="F26" s="66" t="s">
        <v>247</v>
      </c>
      <c r="G26" s="126" t="s">
        <v>243</v>
      </c>
      <c r="H26" s="165">
        <v>0</v>
      </c>
      <c r="I26" s="65">
        <f t="shared" si="2"/>
        <v>0</v>
      </c>
      <c r="J26" s="164">
        <v>0</v>
      </c>
      <c r="K26" s="164">
        <v>0</v>
      </c>
      <c r="L26" s="164">
        <v>0</v>
      </c>
      <c r="M26" s="164">
        <v>0</v>
      </c>
      <c r="N26" s="164">
        <v>0</v>
      </c>
      <c r="O26" s="164">
        <v>0</v>
      </c>
      <c r="P26" s="164">
        <v>0</v>
      </c>
      <c r="Q26" s="164">
        <v>0</v>
      </c>
      <c r="R26" s="164">
        <v>0</v>
      </c>
      <c r="S26" s="164">
        <v>0</v>
      </c>
      <c r="T26" s="164">
        <v>0</v>
      </c>
      <c r="U26" s="164">
        <v>0</v>
      </c>
      <c r="V26" s="164">
        <v>0</v>
      </c>
      <c r="W26" s="164">
        <v>0</v>
      </c>
      <c r="X26" s="164">
        <v>0</v>
      </c>
      <c r="Y26" s="164">
        <v>0</v>
      </c>
      <c r="Z26" s="164">
        <v>0</v>
      </c>
      <c r="AA26" s="164">
        <v>0</v>
      </c>
      <c r="AB26" s="164">
        <v>0</v>
      </c>
      <c r="AC26" s="164">
        <v>0</v>
      </c>
      <c r="AD26" s="164">
        <v>0</v>
      </c>
      <c r="AE26" s="164">
        <v>0</v>
      </c>
      <c r="AF26" s="164">
        <v>0</v>
      </c>
      <c r="AG26" s="164">
        <v>0</v>
      </c>
      <c r="AH26" s="164">
        <v>0</v>
      </c>
      <c r="AI26" s="164">
        <v>0</v>
      </c>
      <c r="AJ26" s="164">
        <v>0</v>
      </c>
      <c r="AK26" s="164">
        <v>0</v>
      </c>
      <c r="AL26" s="164">
        <v>0</v>
      </c>
      <c r="AM26" s="164">
        <v>0</v>
      </c>
      <c r="AN26" s="164">
        <v>0</v>
      </c>
      <c r="AO26" s="164">
        <v>0</v>
      </c>
      <c r="AP26" s="164">
        <v>0</v>
      </c>
      <c r="AQ26" s="164">
        <v>0</v>
      </c>
      <c r="AR26" s="164">
        <v>0</v>
      </c>
      <c r="AS26" s="161"/>
      <c r="AT26" s="161"/>
      <c r="AU26" s="161"/>
      <c r="AV26" s="161"/>
      <c r="AW26" s="161"/>
      <c r="AX26" s="161"/>
      <c r="AY26" s="161"/>
      <c r="AZ26" s="161"/>
      <c r="BA26" s="161"/>
      <c r="BB26" s="161"/>
      <c r="BC26" s="161"/>
      <c r="BD26" s="161"/>
    </row>
    <row r="27" spans="2:56" ht="31.5">
      <c r="B27" s="71" t="s">
        <v>7</v>
      </c>
      <c r="C27" s="58" t="s">
        <v>70</v>
      </c>
      <c r="D27" s="51" t="s">
        <v>357</v>
      </c>
      <c r="F27" s="66" t="s">
        <v>248</v>
      </c>
      <c r="G27" s="126" t="s">
        <v>243</v>
      </c>
      <c r="H27" s="165">
        <v>0</v>
      </c>
      <c r="I27" s="65">
        <f t="shared" si="2"/>
        <v>0</v>
      </c>
      <c r="J27" s="164">
        <v>0</v>
      </c>
      <c r="K27" s="164">
        <v>0</v>
      </c>
      <c r="L27" s="164">
        <v>0</v>
      </c>
      <c r="M27" s="164">
        <v>0</v>
      </c>
      <c r="N27" s="164">
        <v>0</v>
      </c>
      <c r="O27" s="164">
        <v>0</v>
      </c>
      <c r="P27" s="164">
        <v>0</v>
      </c>
      <c r="Q27" s="164">
        <v>0</v>
      </c>
      <c r="R27" s="164">
        <v>0</v>
      </c>
      <c r="S27" s="164">
        <v>0</v>
      </c>
      <c r="T27" s="164">
        <v>0</v>
      </c>
      <c r="U27" s="164">
        <v>0</v>
      </c>
      <c r="V27" s="164">
        <v>0</v>
      </c>
      <c r="W27" s="164">
        <v>0</v>
      </c>
      <c r="X27" s="164">
        <v>0</v>
      </c>
      <c r="Y27" s="164">
        <v>0</v>
      </c>
      <c r="Z27" s="164">
        <v>0</v>
      </c>
      <c r="AA27" s="164">
        <v>0</v>
      </c>
      <c r="AB27" s="164">
        <v>0</v>
      </c>
      <c r="AC27" s="164">
        <v>0</v>
      </c>
      <c r="AD27" s="164">
        <v>0</v>
      </c>
      <c r="AE27" s="164">
        <v>0</v>
      </c>
      <c r="AF27" s="164">
        <v>0</v>
      </c>
      <c r="AG27" s="164">
        <v>0</v>
      </c>
      <c r="AH27" s="164">
        <v>0</v>
      </c>
      <c r="AI27" s="164">
        <v>0</v>
      </c>
      <c r="AJ27" s="164">
        <v>0</v>
      </c>
      <c r="AK27" s="164">
        <v>0</v>
      </c>
      <c r="AL27" s="164">
        <v>0</v>
      </c>
      <c r="AM27" s="164">
        <v>0</v>
      </c>
      <c r="AN27" s="164">
        <v>0</v>
      </c>
      <c r="AO27" s="164">
        <v>0</v>
      </c>
      <c r="AP27" s="164">
        <v>0</v>
      </c>
      <c r="AQ27" s="164">
        <v>0</v>
      </c>
      <c r="AR27" s="164">
        <v>0</v>
      </c>
      <c r="AS27" s="161"/>
      <c r="AT27" s="161"/>
      <c r="AU27" s="161"/>
      <c r="AV27" s="161"/>
      <c r="AW27" s="161"/>
      <c r="AX27" s="161"/>
      <c r="AY27" s="161"/>
      <c r="AZ27" s="161"/>
      <c r="BA27" s="161"/>
      <c r="BB27" s="161"/>
      <c r="BC27" s="161"/>
      <c r="BD27" s="161"/>
    </row>
    <row r="28" spans="2:56">
      <c r="B28" s="71" t="s">
        <v>8</v>
      </c>
      <c r="C28" s="58" t="s">
        <v>71</v>
      </c>
      <c r="D28" s="51" t="s">
        <v>340</v>
      </c>
      <c r="F28" s="66" t="s">
        <v>249</v>
      </c>
      <c r="G28" s="126" t="s">
        <v>233</v>
      </c>
      <c r="H28" s="165">
        <v>62889762</v>
      </c>
      <c r="I28" s="65">
        <f t="shared" si="2"/>
        <v>62889762</v>
      </c>
      <c r="J28" s="164">
        <v>49556763</v>
      </c>
      <c r="K28" s="164">
        <v>1990352</v>
      </c>
      <c r="L28" s="164">
        <v>0</v>
      </c>
      <c r="M28" s="164">
        <v>0</v>
      </c>
      <c r="N28" s="164">
        <v>0</v>
      </c>
      <c r="O28" s="164">
        <v>0</v>
      </c>
      <c r="P28" s="164">
        <v>185122</v>
      </c>
      <c r="Q28" s="164">
        <v>122618</v>
      </c>
      <c r="R28" s="164">
        <v>8123227</v>
      </c>
      <c r="S28" s="164">
        <v>0</v>
      </c>
      <c r="T28" s="164">
        <v>0</v>
      </c>
      <c r="U28" s="164">
        <v>0</v>
      </c>
      <c r="V28" s="164">
        <v>337500</v>
      </c>
      <c r="W28" s="164">
        <v>11584</v>
      </c>
      <c r="X28" s="164">
        <v>0</v>
      </c>
      <c r="Y28" s="164">
        <v>0</v>
      </c>
      <c r="Z28" s="164">
        <v>0</v>
      </c>
      <c r="AA28" s="164">
        <v>0</v>
      </c>
      <c r="AB28" s="164">
        <v>807361</v>
      </c>
      <c r="AC28" s="164">
        <v>1267301</v>
      </c>
      <c r="AD28" s="164">
        <v>0</v>
      </c>
      <c r="AE28" s="164">
        <v>0</v>
      </c>
      <c r="AF28" s="164">
        <v>0</v>
      </c>
      <c r="AG28" s="164">
        <v>0</v>
      </c>
      <c r="AH28" s="164">
        <v>186580</v>
      </c>
      <c r="AI28" s="164">
        <v>0</v>
      </c>
      <c r="AJ28" s="164">
        <v>0</v>
      </c>
      <c r="AK28" s="164">
        <v>0</v>
      </c>
      <c r="AL28" s="164">
        <v>0</v>
      </c>
      <c r="AM28" s="164">
        <v>0</v>
      </c>
      <c r="AN28" s="164">
        <v>0</v>
      </c>
      <c r="AO28" s="164">
        <v>47354</v>
      </c>
      <c r="AP28" s="164">
        <v>99000</v>
      </c>
      <c r="AQ28" s="164">
        <v>0</v>
      </c>
      <c r="AR28" s="164">
        <v>155000</v>
      </c>
      <c r="AS28" s="161"/>
      <c r="AT28" s="161"/>
      <c r="AU28" s="161"/>
      <c r="AV28" s="161"/>
      <c r="AW28" s="161"/>
      <c r="AX28" s="161"/>
      <c r="AY28" s="161"/>
      <c r="AZ28" s="161"/>
      <c r="BA28" s="161"/>
      <c r="BB28" s="161"/>
      <c r="BC28" s="161"/>
      <c r="BD28" s="161"/>
    </row>
    <row r="29" spans="2:56" ht="31.5">
      <c r="B29" s="71" t="s">
        <v>8</v>
      </c>
      <c r="C29" s="58" t="s">
        <v>71</v>
      </c>
      <c r="D29" s="51" t="s">
        <v>402</v>
      </c>
      <c r="F29" s="66" t="s">
        <v>250</v>
      </c>
      <c r="G29" s="126" t="s">
        <v>233</v>
      </c>
      <c r="H29" s="165">
        <v>45505614</v>
      </c>
      <c r="I29" s="65">
        <f t="shared" si="2"/>
        <v>12378102</v>
      </c>
      <c r="J29" s="164">
        <v>0</v>
      </c>
      <c r="K29" s="164">
        <v>0</v>
      </c>
      <c r="L29" s="164">
        <v>3099284</v>
      </c>
      <c r="M29" s="164">
        <v>0</v>
      </c>
      <c r="N29" s="164">
        <v>5712718</v>
      </c>
      <c r="O29" s="164">
        <v>0</v>
      </c>
      <c r="P29" s="164">
        <v>0</v>
      </c>
      <c r="Q29" s="164">
        <v>275750</v>
      </c>
      <c r="R29" s="164">
        <v>825000</v>
      </c>
      <c r="S29" s="164">
        <v>342857</v>
      </c>
      <c r="T29" s="164">
        <v>620171</v>
      </c>
      <c r="U29" s="164">
        <v>0</v>
      </c>
      <c r="V29" s="164">
        <v>0</v>
      </c>
      <c r="W29" s="164">
        <v>634884</v>
      </c>
      <c r="X29" s="164">
        <v>0</v>
      </c>
      <c r="Y29" s="164">
        <v>0</v>
      </c>
      <c r="Z29" s="164">
        <v>46875</v>
      </c>
      <c r="AA29" s="164">
        <v>0</v>
      </c>
      <c r="AB29" s="164">
        <v>0</v>
      </c>
      <c r="AC29" s="164">
        <v>0</v>
      </c>
      <c r="AD29" s="164">
        <v>0</v>
      </c>
      <c r="AE29" s="164">
        <v>0</v>
      </c>
      <c r="AF29" s="164">
        <v>587313</v>
      </c>
      <c r="AG29" s="164">
        <v>0</v>
      </c>
      <c r="AH29" s="164">
        <v>150000</v>
      </c>
      <c r="AI29" s="164">
        <v>0</v>
      </c>
      <c r="AJ29" s="164">
        <v>0</v>
      </c>
      <c r="AK29" s="164">
        <v>0</v>
      </c>
      <c r="AL29" s="164">
        <v>0</v>
      </c>
      <c r="AM29" s="164">
        <v>0</v>
      </c>
      <c r="AN29" s="164">
        <v>0</v>
      </c>
      <c r="AO29" s="164">
        <v>0</v>
      </c>
      <c r="AP29" s="164">
        <v>0</v>
      </c>
      <c r="AQ29" s="164">
        <v>0</v>
      </c>
      <c r="AR29" s="164">
        <v>83250</v>
      </c>
      <c r="AS29" s="161"/>
      <c r="AT29" s="161"/>
      <c r="AU29" s="161"/>
      <c r="AV29" s="161"/>
      <c r="AW29" s="161"/>
      <c r="AX29" s="161"/>
      <c r="AY29" s="161"/>
      <c r="AZ29" s="161"/>
      <c r="BA29" s="161"/>
      <c r="BB29" s="161"/>
      <c r="BC29" s="161"/>
      <c r="BD29" s="161"/>
    </row>
    <row r="30" spans="2:56">
      <c r="B30" s="78" t="s">
        <v>9</v>
      </c>
      <c r="C30" s="76" t="s">
        <v>72</v>
      </c>
      <c r="D30" s="6"/>
      <c r="F30" s="66"/>
      <c r="G30" s="126"/>
      <c r="H30" s="165">
        <v>0</v>
      </c>
      <c r="I30" s="65">
        <f t="shared" si="2"/>
        <v>0</v>
      </c>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1"/>
      <c r="AT30" s="161"/>
      <c r="AU30" s="161"/>
      <c r="AV30" s="161"/>
      <c r="AW30" s="161"/>
      <c r="AX30" s="161"/>
      <c r="AY30" s="161"/>
      <c r="AZ30" s="161"/>
      <c r="BA30" s="161"/>
      <c r="BB30" s="161"/>
      <c r="BC30" s="161"/>
      <c r="BD30" s="161"/>
    </row>
    <row r="31" spans="2:56" ht="63">
      <c r="B31" s="71" t="s">
        <v>10</v>
      </c>
      <c r="C31" s="58" t="s">
        <v>126</v>
      </c>
      <c r="D31" s="51" t="s">
        <v>402</v>
      </c>
      <c r="F31" s="66" t="s">
        <v>251</v>
      </c>
      <c r="G31" s="126" t="s">
        <v>233</v>
      </c>
      <c r="H31" s="165">
        <v>950162608</v>
      </c>
      <c r="I31" s="65">
        <f t="shared" si="2"/>
        <v>848238455</v>
      </c>
      <c r="J31" s="164">
        <v>0</v>
      </c>
      <c r="K31" s="164">
        <v>287435133</v>
      </c>
      <c r="L31" s="164">
        <v>0</v>
      </c>
      <c r="M31" s="164">
        <v>0</v>
      </c>
      <c r="N31" s="164">
        <v>0</v>
      </c>
      <c r="O31" s="164">
        <v>0</v>
      </c>
      <c r="P31" s="164">
        <v>21604667</v>
      </c>
      <c r="Q31" s="164">
        <v>615105</v>
      </c>
      <c r="R31" s="164">
        <v>311833899</v>
      </c>
      <c r="S31" s="164">
        <v>10612650</v>
      </c>
      <c r="T31" s="164">
        <v>0</v>
      </c>
      <c r="U31" s="164">
        <v>88134280</v>
      </c>
      <c r="V31" s="164">
        <v>0</v>
      </c>
      <c r="W31" s="164">
        <v>0</v>
      </c>
      <c r="X31" s="164">
        <v>0</v>
      </c>
      <c r="Y31" s="164">
        <v>0</v>
      </c>
      <c r="Z31" s="164">
        <v>0</v>
      </c>
      <c r="AA31" s="164">
        <v>0</v>
      </c>
      <c r="AB31" s="164">
        <v>10520</v>
      </c>
      <c r="AC31" s="164">
        <v>90540205</v>
      </c>
      <c r="AD31" s="164">
        <v>0</v>
      </c>
      <c r="AE31" s="164">
        <v>0</v>
      </c>
      <c r="AF31" s="164">
        <v>1378482</v>
      </c>
      <c r="AG31" s="164">
        <v>0</v>
      </c>
      <c r="AH31" s="164">
        <v>36073514</v>
      </c>
      <c r="AI31" s="164">
        <v>0</v>
      </c>
      <c r="AJ31" s="164">
        <v>0</v>
      </c>
      <c r="AK31" s="164">
        <v>0</v>
      </c>
      <c r="AL31" s="164">
        <v>0</v>
      </c>
      <c r="AM31" s="164">
        <v>0</v>
      </c>
      <c r="AN31" s="164">
        <v>0</v>
      </c>
      <c r="AO31" s="164">
        <v>0</v>
      </c>
      <c r="AP31" s="164">
        <v>0</v>
      </c>
      <c r="AQ31" s="164">
        <v>0</v>
      </c>
      <c r="AR31" s="164">
        <v>0</v>
      </c>
      <c r="AS31" s="161"/>
      <c r="AT31" s="161"/>
      <c r="AU31" s="161"/>
      <c r="AV31" s="161"/>
      <c r="AW31" s="161"/>
      <c r="AX31" s="161"/>
      <c r="AY31" s="161"/>
      <c r="AZ31" s="161"/>
      <c r="BA31" s="161"/>
      <c r="BB31" s="161"/>
      <c r="BC31" s="161"/>
      <c r="BD31" s="161"/>
    </row>
    <row r="32" spans="2:56" ht="63">
      <c r="B32" s="71" t="s">
        <v>10</v>
      </c>
      <c r="C32" s="58" t="s">
        <v>126</v>
      </c>
      <c r="D32" s="51" t="s">
        <v>340</v>
      </c>
      <c r="F32" s="66" t="s">
        <v>252</v>
      </c>
      <c r="G32" s="126" t="s">
        <v>253</v>
      </c>
      <c r="H32" s="165">
        <v>2136208239</v>
      </c>
      <c r="I32" s="65">
        <f t="shared" si="2"/>
        <v>2136208239</v>
      </c>
      <c r="J32" s="164">
        <v>1913060223</v>
      </c>
      <c r="K32" s="164">
        <v>8635482</v>
      </c>
      <c r="L32" s="164">
        <v>17968</v>
      </c>
      <c r="M32" s="164">
        <v>0</v>
      </c>
      <c r="N32" s="164">
        <v>0</v>
      </c>
      <c r="O32" s="164">
        <v>0</v>
      </c>
      <c r="P32" s="164">
        <v>25434071</v>
      </c>
      <c r="Q32" s="164">
        <v>1077458</v>
      </c>
      <c r="R32" s="164">
        <v>10039227</v>
      </c>
      <c r="S32" s="164">
        <v>31883524</v>
      </c>
      <c r="T32" s="164">
        <v>0</v>
      </c>
      <c r="U32" s="164">
        <v>29622274</v>
      </c>
      <c r="V32" s="164">
        <v>0</v>
      </c>
      <c r="W32" s="164">
        <v>0</v>
      </c>
      <c r="X32" s="164">
        <v>0</v>
      </c>
      <c r="Y32" s="164">
        <v>0</v>
      </c>
      <c r="Z32" s="164">
        <v>0</v>
      </c>
      <c r="AA32" s="164">
        <v>0</v>
      </c>
      <c r="AB32" s="164">
        <v>0</v>
      </c>
      <c r="AC32" s="164">
        <v>17295435</v>
      </c>
      <c r="AD32" s="164">
        <v>0</v>
      </c>
      <c r="AE32" s="164">
        <v>0</v>
      </c>
      <c r="AF32" s="164">
        <v>72443287</v>
      </c>
      <c r="AG32" s="164">
        <v>0</v>
      </c>
      <c r="AH32" s="164">
        <v>18065129</v>
      </c>
      <c r="AI32" s="164">
        <v>0</v>
      </c>
      <c r="AJ32" s="164">
        <v>8256655</v>
      </c>
      <c r="AK32" s="164">
        <v>0</v>
      </c>
      <c r="AL32" s="164">
        <v>0</v>
      </c>
      <c r="AM32" s="164">
        <v>0</v>
      </c>
      <c r="AN32" s="164">
        <v>0</v>
      </c>
      <c r="AO32" s="164">
        <v>377506</v>
      </c>
      <c r="AP32" s="164">
        <v>0</v>
      </c>
      <c r="AQ32" s="164">
        <v>0</v>
      </c>
      <c r="AR32" s="164">
        <v>0</v>
      </c>
      <c r="AS32" s="161"/>
      <c r="AT32" s="161"/>
      <c r="AU32" s="161"/>
      <c r="AV32" s="161"/>
      <c r="AW32" s="161"/>
      <c r="AX32" s="161"/>
      <c r="AY32" s="161"/>
      <c r="AZ32" s="161"/>
      <c r="BA32" s="161"/>
      <c r="BB32" s="161"/>
      <c r="BC32" s="161"/>
      <c r="BD32" s="161"/>
    </row>
    <row r="33" spans="2:56" ht="31.5">
      <c r="B33" s="71" t="s">
        <v>11</v>
      </c>
      <c r="C33" s="58" t="s">
        <v>73</v>
      </c>
      <c r="D33" s="51" t="s">
        <v>357</v>
      </c>
      <c r="F33" s="66" t="s">
        <v>264</v>
      </c>
      <c r="G33" s="126" t="s">
        <v>253</v>
      </c>
      <c r="H33" s="165">
        <v>0</v>
      </c>
      <c r="I33" s="65">
        <f t="shared" si="2"/>
        <v>0</v>
      </c>
      <c r="J33" s="164">
        <v>0</v>
      </c>
      <c r="K33" s="164">
        <v>0</v>
      </c>
      <c r="L33" s="164">
        <v>0</v>
      </c>
      <c r="M33" s="164">
        <v>0</v>
      </c>
      <c r="N33" s="164">
        <v>0</v>
      </c>
      <c r="O33" s="164">
        <v>0</v>
      </c>
      <c r="P33" s="164">
        <v>0</v>
      </c>
      <c r="Q33" s="164">
        <v>0</v>
      </c>
      <c r="R33" s="164">
        <v>0</v>
      </c>
      <c r="S33" s="164">
        <v>0</v>
      </c>
      <c r="T33" s="164">
        <v>0</v>
      </c>
      <c r="U33" s="164">
        <v>0</v>
      </c>
      <c r="V33" s="164">
        <v>0</v>
      </c>
      <c r="W33" s="164">
        <v>0</v>
      </c>
      <c r="X33" s="164">
        <v>0</v>
      </c>
      <c r="Y33" s="164">
        <v>0</v>
      </c>
      <c r="Z33" s="164">
        <v>0</v>
      </c>
      <c r="AA33" s="164">
        <v>0</v>
      </c>
      <c r="AB33" s="164">
        <v>0</v>
      </c>
      <c r="AC33" s="164">
        <v>0</v>
      </c>
      <c r="AD33" s="164">
        <v>0</v>
      </c>
      <c r="AE33" s="164">
        <v>0</v>
      </c>
      <c r="AF33" s="164">
        <v>0</v>
      </c>
      <c r="AG33" s="164">
        <v>0</v>
      </c>
      <c r="AH33" s="164">
        <v>0</v>
      </c>
      <c r="AI33" s="164">
        <v>0</v>
      </c>
      <c r="AJ33" s="164">
        <v>0</v>
      </c>
      <c r="AK33" s="164">
        <v>0</v>
      </c>
      <c r="AL33" s="164">
        <v>0</v>
      </c>
      <c r="AM33" s="164">
        <v>0</v>
      </c>
      <c r="AN33" s="164">
        <v>0</v>
      </c>
      <c r="AO33" s="164">
        <v>0</v>
      </c>
      <c r="AP33" s="164">
        <v>0</v>
      </c>
      <c r="AQ33" s="164">
        <v>0</v>
      </c>
      <c r="AR33" s="164">
        <v>0</v>
      </c>
      <c r="AS33" s="161"/>
      <c r="AT33" s="161"/>
      <c r="AU33" s="161"/>
      <c r="AV33" s="161"/>
      <c r="AW33" s="161"/>
      <c r="AX33" s="161"/>
      <c r="AY33" s="161"/>
      <c r="AZ33" s="161"/>
      <c r="BA33" s="161"/>
      <c r="BB33" s="161"/>
      <c r="BC33" s="161"/>
      <c r="BD33" s="161"/>
    </row>
    <row r="34" spans="2:56" ht="31.5">
      <c r="B34" s="71" t="s">
        <v>11</v>
      </c>
      <c r="C34" s="58" t="s">
        <v>73</v>
      </c>
      <c r="D34" s="51" t="s">
        <v>402</v>
      </c>
      <c r="F34" s="66" t="s">
        <v>342</v>
      </c>
      <c r="G34" s="126" t="s">
        <v>233</v>
      </c>
      <c r="H34" s="165">
        <v>16817172</v>
      </c>
      <c r="I34" s="65">
        <f t="shared" si="2"/>
        <v>15961740</v>
      </c>
      <c r="J34" s="164">
        <v>0</v>
      </c>
      <c r="K34" s="164">
        <v>0</v>
      </c>
      <c r="L34" s="164">
        <v>0</v>
      </c>
      <c r="M34" s="164">
        <v>0</v>
      </c>
      <c r="N34" s="164">
        <v>0</v>
      </c>
      <c r="O34" s="164">
        <v>0</v>
      </c>
      <c r="P34" s="164">
        <v>15961740</v>
      </c>
      <c r="Q34" s="164">
        <v>0</v>
      </c>
      <c r="R34" s="164">
        <v>0</v>
      </c>
      <c r="S34" s="164">
        <v>0</v>
      </c>
      <c r="T34" s="164">
        <v>0</v>
      </c>
      <c r="U34" s="164">
        <v>0</v>
      </c>
      <c r="V34" s="164">
        <v>0</v>
      </c>
      <c r="W34" s="164">
        <v>0</v>
      </c>
      <c r="X34" s="164">
        <v>0</v>
      </c>
      <c r="Y34" s="164">
        <v>0</v>
      </c>
      <c r="Z34" s="164">
        <v>0</v>
      </c>
      <c r="AA34" s="164">
        <v>0</v>
      </c>
      <c r="AB34" s="164">
        <v>0</v>
      </c>
      <c r="AC34" s="164">
        <v>0</v>
      </c>
      <c r="AD34" s="164">
        <v>0</v>
      </c>
      <c r="AE34" s="164">
        <v>0</v>
      </c>
      <c r="AF34" s="164">
        <v>0</v>
      </c>
      <c r="AG34" s="164">
        <v>0</v>
      </c>
      <c r="AH34" s="164">
        <v>0</v>
      </c>
      <c r="AI34" s="164">
        <v>0</v>
      </c>
      <c r="AJ34" s="164">
        <v>0</v>
      </c>
      <c r="AK34" s="164">
        <v>0</v>
      </c>
      <c r="AL34" s="164">
        <v>0</v>
      </c>
      <c r="AM34" s="164">
        <v>0</v>
      </c>
      <c r="AN34" s="164">
        <v>0</v>
      </c>
      <c r="AO34" s="164">
        <v>0</v>
      </c>
      <c r="AP34" s="164">
        <v>0</v>
      </c>
      <c r="AQ34" s="164">
        <v>0</v>
      </c>
      <c r="AR34" s="164">
        <v>0</v>
      </c>
      <c r="AS34" s="161"/>
      <c r="AT34" s="161"/>
      <c r="AU34" s="161"/>
      <c r="AV34" s="161"/>
      <c r="AW34" s="161"/>
      <c r="AX34" s="161"/>
      <c r="AY34" s="161"/>
      <c r="AZ34" s="161"/>
      <c r="BA34" s="161"/>
      <c r="BB34" s="161"/>
      <c r="BC34" s="161"/>
      <c r="BD34" s="161"/>
    </row>
    <row r="35" spans="2:56">
      <c r="B35" s="71"/>
      <c r="C35" s="58"/>
      <c r="D35" s="155"/>
      <c r="F35" s="66"/>
      <c r="G35" s="126"/>
      <c r="H35" s="165">
        <v>0</v>
      </c>
      <c r="I35" s="65">
        <f t="shared" si="2"/>
        <v>0</v>
      </c>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1"/>
      <c r="AT35" s="161"/>
      <c r="AU35" s="161"/>
      <c r="AV35" s="161"/>
      <c r="AW35" s="161"/>
      <c r="AX35" s="161"/>
      <c r="AY35" s="161"/>
      <c r="AZ35" s="161"/>
      <c r="BA35" s="161"/>
      <c r="BB35" s="161"/>
      <c r="BC35" s="161"/>
      <c r="BD35" s="161"/>
    </row>
    <row r="36" spans="2:56">
      <c r="B36" s="71"/>
      <c r="C36" s="58"/>
      <c r="D36" s="7"/>
      <c r="F36" s="66"/>
      <c r="G36" s="126"/>
      <c r="H36" s="165">
        <v>0</v>
      </c>
      <c r="I36" s="65">
        <f t="shared" si="2"/>
        <v>0</v>
      </c>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1"/>
      <c r="AT36" s="161"/>
      <c r="AU36" s="161"/>
      <c r="AV36" s="161"/>
      <c r="AW36" s="161"/>
      <c r="AX36" s="161"/>
      <c r="AY36" s="161"/>
      <c r="AZ36" s="161"/>
      <c r="BA36" s="161"/>
      <c r="BB36" s="161"/>
      <c r="BC36" s="161"/>
      <c r="BD36" s="161"/>
    </row>
    <row r="37" spans="2:56" ht="47.25">
      <c r="B37" s="78" t="s">
        <v>12</v>
      </c>
      <c r="C37" s="76" t="s">
        <v>74</v>
      </c>
      <c r="D37" s="7"/>
      <c r="F37" s="66"/>
      <c r="G37" s="126"/>
      <c r="H37" s="165">
        <v>0</v>
      </c>
      <c r="I37" s="65">
        <f t="shared" si="2"/>
        <v>0</v>
      </c>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1"/>
      <c r="AT37" s="161"/>
      <c r="AU37" s="161"/>
      <c r="AV37" s="161"/>
      <c r="AW37" s="161"/>
      <c r="AX37" s="161"/>
      <c r="AY37" s="161"/>
      <c r="AZ37" s="161"/>
      <c r="BA37" s="161"/>
      <c r="BB37" s="161"/>
      <c r="BC37" s="161"/>
      <c r="BD37" s="161"/>
    </row>
    <row r="38" spans="2:56" ht="31.5">
      <c r="B38" s="71" t="s">
        <v>13</v>
      </c>
      <c r="C38" s="58" t="s">
        <v>75</v>
      </c>
      <c r="D38" s="51" t="s">
        <v>402</v>
      </c>
      <c r="F38" s="66" t="s">
        <v>254</v>
      </c>
      <c r="G38" s="126" t="s">
        <v>255</v>
      </c>
      <c r="H38" s="165">
        <v>5500000</v>
      </c>
      <c r="I38" s="65">
        <f t="shared" si="2"/>
        <v>3350000</v>
      </c>
      <c r="J38" s="164">
        <v>0</v>
      </c>
      <c r="K38" s="164">
        <v>0</v>
      </c>
      <c r="L38" s="164">
        <v>350000</v>
      </c>
      <c r="M38" s="164">
        <v>0</v>
      </c>
      <c r="N38" s="164">
        <v>0</v>
      </c>
      <c r="O38" s="164">
        <v>0</v>
      </c>
      <c r="P38" s="164">
        <v>0</v>
      </c>
      <c r="Q38" s="164">
        <v>0</v>
      </c>
      <c r="R38" s="164">
        <v>0</v>
      </c>
      <c r="S38" s="164">
        <v>0</v>
      </c>
      <c r="T38" s="164">
        <v>0</v>
      </c>
      <c r="U38" s="164">
        <v>0</v>
      </c>
      <c r="V38" s="164">
        <v>0</v>
      </c>
      <c r="W38" s="164">
        <v>1750000</v>
      </c>
      <c r="X38" s="164">
        <v>0</v>
      </c>
      <c r="Y38" s="164">
        <v>0</v>
      </c>
      <c r="Z38" s="164">
        <v>250000</v>
      </c>
      <c r="AA38" s="164">
        <v>0</v>
      </c>
      <c r="AB38" s="164">
        <v>0</v>
      </c>
      <c r="AC38" s="164">
        <v>0</v>
      </c>
      <c r="AD38" s="164">
        <v>0</v>
      </c>
      <c r="AE38" s="164">
        <v>0</v>
      </c>
      <c r="AF38" s="164">
        <v>0</v>
      </c>
      <c r="AG38" s="164">
        <v>0</v>
      </c>
      <c r="AH38" s="164">
        <v>0</v>
      </c>
      <c r="AI38" s="164">
        <v>0</v>
      </c>
      <c r="AJ38" s="164">
        <v>0</v>
      </c>
      <c r="AK38" s="164">
        <v>0</v>
      </c>
      <c r="AL38" s="164">
        <v>0</v>
      </c>
      <c r="AM38" s="164">
        <v>1000000</v>
      </c>
      <c r="AN38" s="164">
        <v>0</v>
      </c>
      <c r="AO38" s="164">
        <v>0</v>
      </c>
      <c r="AP38" s="164">
        <v>0</v>
      </c>
      <c r="AQ38" s="164">
        <v>0</v>
      </c>
      <c r="AR38" s="164">
        <v>0</v>
      </c>
      <c r="AS38" s="161"/>
      <c r="AT38" s="161"/>
      <c r="AU38" s="161"/>
      <c r="AV38" s="161"/>
      <c r="AW38" s="161"/>
      <c r="AX38" s="161"/>
      <c r="AY38" s="161"/>
      <c r="AZ38" s="161"/>
      <c r="BA38" s="161"/>
      <c r="BB38" s="161"/>
      <c r="BC38" s="161"/>
      <c r="BD38" s="161"/>
    </row>
    <row r="39" spans="2:56" ht="31.5">
      <c r="B39" s="71" t="s">
        <v>13</v>
      </c>
      <c r="C39" s="58" t="s">
        <v>75</v>
      </c>
      <c r="D39" s="51" t="s">
        <v>402</v>
      </c>
      <c r="F39" s="66" t="s">
        <v>256</v>
      </c>
      <c r="G39" s="126" t="s">
        <v>255</v>
      </c>
      <c r="H39" s="165">
        <v>16800000</v>
      </c>
      <c r="I39" s="65">
        <f t="shared" si="2"/>
        <v>12500000</v>
      </c>
      <c r="J39" s="164">
        <v>0</v>
      </c>
      <c r="K39" s="164">
        <v>0</v>
      </c>
      <c r="L39" s="164">
        <v>500000</v>
      </c>
      <c r="M39" s="164">
        <v>0</v>
      </c>
      <c r="N39" s="164">
        <v>0</v>
      </c>
      <c r="O39" s="164">
        <v>0</v>
      </c>
      <c r="P39" s="164">
        <v>0</v>
      </c>
      <c r="Q39" s="164">
        <v>0</v>
      </c>
      <c r="R39" s="164">
        <v>0</v>
      </c>
      <c r="S39" s="164">
        <v>0</v>
      </c>
      <c r="T39" s="164">
        <v>0</v>
      </c>
      <c r="U39" s="164">
        <v>0</v>
      </c>
      <c r="V39" s="164">
        <v>0</v>
      </c>
      <c r="W39" s="164">
        <v>2500000</v>
      </c>
      <c r="X39" s="164">
        <v>0</v>
      </c>
      <c r="Y39" s="164">
        <v>0</v>
      </c>
      <c r="Z39" s="164">
        <v>500000</v>
      </c>
      <c r="AA39" s="164">
        <v>0</v>
      </c>
      <c r="AB39" s="164">
        <v>0</v>
      </c>
      <c r="AC39" s="164">
        <v>0</v>
      </c>
      <c r="AD39" s="164">
        <v>0</v>
      </c>
      <c r="AE39" s="164">
        <v>0</v>
      </c>
      <c r="AF39" s="164">
        <v>0</v>
      </c>
      <c r="AG39" s="164">
        <v>0</v>
      </c>
      <c r="AH39" s="164">
        <v>0</v>
      </c>
      <c r="AI39" s="164">
        <v>0</v>
      </c>
      <c r="AJ39" s="164">
        <v>0</v>
      </c>
      <c r="AK39" s="164">
        <v>0</v>
      </c>
      <c r="AL39" s="164">
        <v>0</v>
      </c>
      <c r="AM39" s="164">
        <v>9000000</v>
      </c>
      <c r="AN39" s="164">
        <v>0</v>
      </c>
      <c r="AO39" s="164">
        <v>0</v>
      </c>
      <c r="AP39" s="164">
        <v>0</v>
      </c>
      <c r="AQ39" s="164">
        <v>0</v>
      </c>
      <c r="AR39" s="164">
        <v>0</v>
      </c>
      <c r="AS39" s="161"/>
      <c r="AT39" s="161"/>
      <c r="AU39" s="161"/>
      <c r="AV39" s="161"/>
      <c r="AW39" s="161"/>
      <c r="AX39" s="161"/>
      <c r="AY39" s="161"/>
      <c r="AZ39" s="161"/>
      <c r="BA39" s="161"/>
      <c r="BB39" s="161"/>
      <c r="BC39" s="161"/>
      <c r="BD39" s="161"/>
    </row>
    <row r="40" spans="2:56" ht="31.5">
      <c r="B40" s="71" t="s">
        <v>13</v>
      </c>
      <c r="C40" s="58" t="s">
        <v>75</v>
      </c>
      <c r="D40" s="51" t="s">
        <v>402</v>
      </c>
      <c r="F40" s="66" t="s">
        <v>271</v>
      </c>
      <c r="G40" s="126" t="s">
        <v>255</v>
      </c>
      <c r="H40" s="165">
        <v>41352256</v>
      </c>
      <c r="I40" s="65">
        <f t="shared" si="2"/>
        <v>38677225</v>
      </c>
      <c r="J40" s="164">
        <v>0</v>
      </c>
      <c r="K40" s="164">
        <v>3825000</v>
      </c>
      <c r="L40" s="164">
        <v>5399025</v>
      </c>
      <c r="M40" s="164">
        <v>9750000</v>
      </c>
      <c r="N40" s="164">
        <v>4220000</v>
      </c>
      <c r="O40" s="164">
        <v>0</v>
      </c>
      <c r="P40" s="164">
        <v>0</v>
      </c>
      <c r="Q40" s="164">
        <v>0</v>
      </c>
      <c r="R40" s="164">
        <v>0</v>
      </c>
      <c r="S40" s="164">
        <v>0</v>
      </c>
      <c r="T40" s="164">
        <v>0</v>
      </c>
      <c r="U40" s="164">
        <v>0</v>
      </c>
      <c r="V40" s="164">
        <v>5405200</v>
      </c>
      <c r="W40" s="164">
        <v>6929250</v>
      </c>
      <c r="X40" s="164">
        <v>0</v>
      </c>
      <c r="Y40" s="164">
        <v>0</v>
      </c>
      <c r="Z40" s="164">
        <v>1201000</v>
      </c>
      <c r="AA40" s="164">
        <v>0</v>
      </c>
      <c r="AB40" s="164">
        <v>100000</v>
      </c>
      <c r="AC40" s="164">
        <v>200000</v>
      </c>
      <c r="AD40" s="164">
        <v>0</v>
      </c>
      <c r="AE40" s="164">
        <v>100000</v>
      </c>
      <c r="AF40" s="164">
        <v>100000</v>
      </c>
      <c r="AG40" s="164">
        <v>0</v>
      </c>
      <c r="AH40" s="164">
        <v>200000</v>
      </c>
      <c r="AI40" s="164">
        <v>0</v>
      </c>
      <c r="AJ40" s="164">
        <v>75000</v>
      </c>
      <c r="AK40" s="164">
        <v>0</v>
      </c>
      <c r="AL40" s="164">
        <v>0</v>
      </c>
      <c r="AM40" s="164">
        <v>672750</v>
      </c>
      <c r="AN40" s="164">
        <v>0</v>
      </c>
      <c r="AO40" s="164">
        <v>100000</v>
      </c>
      <c r="AP40" s="164">
        <v>400000</v>
      </c>
      <c r="AQ40" s="164">
        <v>0</v>
      </c>
      <c r="AR40" s="164">
        <v>0</v>
      </c>
      <c r="AS40" s="161"/>
      <c r="AT40" s="161"/>
      <c r="AU40" s="161"/>
      <c r="AV40" s="161"/>
      <c r="AW40" s="161"/>
      <c r="AX40" s="161"/>
      <c r="AY40" s="161"/>
      <c r="AZ40" s="161"/>
      <c r="BA40" s="161"/>
      <c r="BB40" s="161"/>
      <c r="BC40" s="161"/>
      <c r="BD40" s="161"/>
    </row>
    <row r="41" spans="2:56">
      <c r="B41" s="71" t="s">
        <v>13</v>
      </c>
      <c r="C41" s="58" t="s">
        <v>75</v>
      </c>
      <c r="D41" s="51" t="s">
        <v>357</v>
      </c>
      <c r="F41" s="66" t="s">
        <v>274</v>
      </c>
      <c r="G41" s="126" t="s">
        <v>258</v>
      </c>
      <c r="H41" s="165">
        <v>0</v>
      </c>
      <c r="I41" s="65">
        <v>0</v>
      </c>
      <c r="J41" s="164">
        <v>0</v>
      </c>
      <c r="K41" s="164">
        <v>0</v>
      </c>
      <c r="L41" s="164">
        <v>0</v>
      </c>
      <c r="M41" s="164">
        <v>0</v>
      </c>
      <c r="N41" s="164">
        <v>0</v>
      </c>
      <c r="O41" s="164">
        <v>0</v>
      </c>
      <c r="P41" s="164">
        <v>0</v>
      </c>
      <c r="Q41" s="164">
        <v>0</v>
      </c>
      <c r="R41" s="164">
        <v>0</v>
      </c>
      <c r="S41" s="164">
        <v>0</v>
      </c>
      <c r="T41" s="164">
        <v>0</v>
      </c>
      <c r="U41" s="164">
        <v>0</v>
      </c>
      <c r="V41" s="164">
        <v>0</v>
      </c>
      <c r="W41" s="164">
        <v>0</v>
      </c>
      <c r="X41" s="164">
        <v>0</v>
      </c>
      <c r="Y41" s="164">
        <v>0</v>
      </c>
      <c r="Z41" s="164">
        <v>0</v>
      </c>
      <c r="AA41" s="164">
        <v>0</v>
      </c>
      <c r="AB41" s="164">
        <v>0</v>
      </c>
      <c r="AC41" s="164">
        <v>0</v>
      </c>
      <c r="AD41" s="164">
        <v>0</v>
      </c>
      <c r="AE41" s="164">
        <v>0</v>
      </c>
      <c r="AF41" s="164">
        <v>0</v>
      </c>
      <c r="AG41" s="164">
        <v>0</v>
      </c>
      <c r="AH41" s="164">
        <v>0</v>
      </c>
      <c r="AI41" s="164">
        <v>0</v>
      </c>
      <c r="AJ41" s="164">
        <v>0</v>
      </c>
      <c r="AK41" s="164">
        <v>0</v>
      </c>
      <c r="AL41" s="164">
        <v>0</v>
      </c>
      <c r="AM41" s="164">
        <v>0</v>
      </c>
      <c r="AN41" s="164">
        <v>0</v>
      </c>
      <c r="AO41" s="164">
        <v>0</v>
      </c>
      <c r="AP41" s="164">
        <v>0</v>
      </c>
      <c r="AQ41" s="164">
        <v>0</v>
      </c>
      <c r="AR41" s="164">
        <v>0</v>
      </c>
      <c r="AS41" s="161"/>
      <c r="AT41" s="161"/>
      <c r="AU41" s="161"/>
      <c r="AV41" s="161"/>
      <c r="AW41" s="161"/>
      <c r="AX41" s="161"/>
      <c r="AY41" s="161"/>
      <c r="AZ41" s="161"/>
      <c r="BA41" s="161"/>
      <c r="BB41" s="161"/>
      <c r="BC41" s="161"/>
      <c r="BD41" s="161"/>
    </row>
    <row r="42" spans="2:56" ht="31.5">
      <c r="B42" s="71" t="s">
        <v>14</v>
      </c>
      <c r="C42" s="58" t="s">
        <v>76</v>
      </c>
      <c r="D42" s="51" t="s">
        <v>402</v>
      </c>
      <c r="F42" s="66" t="s">
        <v>259</v>
      </c>
      <c r="G42" s="126" t="s">
        <v>233</v>
      </c>
      <c r="H42" s="165">
        <v>4015398</v>
      </c>
      <c r="I42" s="65">
        <f t="shared" ref="I42:I48" si="3">SUM(J42:AR42)</f>
        <v>3783602</v>
      </c>
      <c r="J42" s="164">
        <v>0</v>
      </c>
      <c r="K42" s="164">
        <v>0</v>
      </c>
      <c r="L42" s="164">
        <v>0</v>
      </c>
      <c r="M42" s="164">
        <v>0</v>
      </c>
      <c r="N42" s="164">
        <v>0</v>
      </c>
      <c r="O42" s="164">
        <v>0</v>
      </c>
      <c r="P42" s="164">
        <v>24683</v>
      </c>
      <c r="Q42" s="164">
        <v>28349</v>
      </c>
      <c r="R42" s="164">
        <v>1083097</v>
      </c>
      <c r="S42" s="164">
        <v>0</v>
      </c>
      <c r="T42" s="164">
        <v>0</v>
      </c>
      <c r="U42" s="164">
        <v>0</v>
      </c>
      <c r="V42" s="164">
        <v>0</v>
      </c>
      <c r="W42" s="164">
        <v>1518</v>
      </c>
      <c r="X42" s="164">
        <v>0</v>
      </c>
      <c r="Y42" s="164">
        <v>0</v>
      </c>
      <c r="Z42" s="164">
        <v>15000</v>
      </c>
      <c r="AA42" s="164">
        <v>0</v>
      </c>
      <c r="AB42" s="164">
        <v>80736</v>
      </c>
      <c r="AC42" s="164">
        <v>1267301</v>
      </c>
      <c r="AD42" s="164">
        <v>0</v>
      </c>
      <c r="AE42" s="164">
        <v>0</v>
      </c>
      <c r="AF42" s="164">
        <v>1200000</v>
      </c>
      <c r="AG42" s="164">
        <v>0</v>
      </c>
      <c r="AH42" s="164">
        <v>18658</v>
      </c>
      <c r="AI42" s="164">
        <v>0</v>
      </c>
      <c r="AJ42" s="164">
        <v>0</v>
      </c>
      <c r="AK42" s="164">
        <v>0</v>
      </c>
      <c r="AL42" s="164">
        <v>0</v>
      </c>
      <c r="AM42" s="164">
        <v>0</v>
      </c>
      <c r="AN42" s="164">
        <v>0</v>
      </c>
      <c r="AO42" s="164">
        <v>0</v>
      </c>
      <c r="AP42" s="164">
        <v>0</v>
      </c>
      <c r="AQ42" s="164">
        <v>0</v>
      </c>
      <c r="AR42" s="164">
        <v>64260</v>
      </c>
      <c r="AS42" s="161"/>
      <c r="AT42" s="161"/>
      <c r="AU42" s="161"/>
      <c r="AV42" s="161"/>
      <c r="AW42" s="161"/>
      <c r="AX42" s="161"/>
      <c r="AY42" s="161"/>
      <c r="AZ42" s="161"/>
      <c r="BA42" s="161"/>
      <c r="BB42" s="161"/>
      <c r="BC42" s="161"/>
      <c r="BD42" s="161"/>
    </row>
    <row r="43" spans="2:56" ht="31.5">
      <c r="B43" s="71" t="s">
        <v>14</v>
      </c>
      <c r="C43" s="58" t="s">
        <v>76</v>
      </c>
      <c r="D43" s="51" t="s">
        <v>340</v>
      </c>
      <c r="F43" s="66" t="s">
        <v>260</v>
      </c>
      <c r="G43" s="126" t="s">
        <v>261</v>
      </c>
      <c r="H43" s="165">
        <v>1063450</v>
      </c>
      <c r="I43" s="65">
        <f t="shared" si="3"/>
        <v>1063450</v>
      </c>
      <c r="J43" s="164">
        <v>0</v>
      </c>
      <c r="K43" s="164">
        <v>0</v>
      </c>
      <c r="L43" s="164">
        <v>0</v>
      </c>
      <c r="M43" s="164">
        <v>0</v>
      </c>
      <c r="N43" s="164">
        <v>131250</v>
      </c>
      <c r="O43" s="164">
        <v>0</v>
      </c>
      <c r="P43" s="164">
        <v>0</v>
      </c>
      <c r="Q43" s="164">
        <v>0</v>
      </c>
      <c r="R43" s="164">
        <v>0</v>
      </c>
      <c r="S43" s="164">
        <v>0</v>
      </c>
      <c r="T43" s="164">
        <v>0</v>
      </c>
      <c r="U43" s="164">
        <v>0</v>
      </c>
      <c r="V43" s="164">
        <v>0</v>
      </c>
      <c r="W43" s="164">
        <v>282650</v>
      </c>
      <c r="X43" s="164">
        <v>0</v>
      </c>
      <c r="Y43" s="164">
        <v>0</v>
      </c>
      <c r="Z43" s="164">
        <v>172500</v>
      </c>
      <c r="AA43" s="164">
        <v>0</v>
      </c>
      <c r="AB43" s="164">
        <v>0</v>
      </c>
      <c r="AC43" s="164">
        <v>0</v>
      </c>
      <c r="AD43" s="164">
        <v>0</v>
      </c>
      <c r="AE43" s="164">
        <v>0</v>
      </c>
      <c r="AF43" s="164">
        <v>0</v>
      </c>
      <c r="AG43" s="164">
        <v>0</v>
      </c>
      <c r="AH43" s="164">
        <v>0</v>
      </c>
      <c r="AI43" s="164">
        <v>150000</v>
      </c>
      <c r="AJ43" s="164">
        <v>0</v>
      </c>
      <c r="AK43" s="164">
        <v>0</v>
      </c>
      <c r="AL43" s="164">
        <v>327050</v>
      </c>
      <c r="AM43" s="164">
        <v>0</v>
      </c>
      <c r="AN43" s="164">
        <v>0</v>
      </c>
      <c r="AO43" s="164">
        <v>0</v>
      </c>
      <c r="AP43" s="164">
        <v>0</v>
      </c>
      <c r="AQ43" s="164">
        <v>0</v>
      </c>
      <c r="AR43" s="164">
        <v>0</v>
      </c>
      <c r="AS43" s="161"/>
      <c r="AT43" s="161"/>
      <c r="AU43" s="161"/>
      <c r="AV43" s="161"/>
      <c r="AW43" s="161"/>
      <c r="AX43" s="161"/>
      <c r="AY43" s="161"/>
      <c r="AZ43" s="161"/>
      <c r="BA43" s="161"/>
      <c r="BB43" s="161"/>
      <c r="BC43" s="161"/>
      <c r="BD43" s="161"/>
    </row>
    <row r="44" spans="2:56" ht="31.5">
      <c r="B44" s="71" t="s">
        <v>14</v>
      </c>
      <c r="C44" s="58" t="s">
        <v>76</v>
      </c>
      <c r="D44" s="51" t="s">
        <v>340</v>
      </c>
      <c r="F44" s="66" t="s">
        <v>262</v>
      </c>
      <c r="G44" s="126" t="s">
        <v>261</v>
      </c>
      <c r="H44" s="165">
        <v>2603210</v>
      </c>
      <c r="I44" s="65">
        <f t="shared" si="3"/>
        <v>2603210</v>
      </c>
      <c r="J44" s="164">
        <v>0</v>
      </c>
      <c r="K44" s="164">
        <v>0</v>
      </c>
      <c r="L44" s="164">
        <v>0</v>
      </c>
      <c r="M44" s="164">
        <v>0</v>
      </c>
      <c r="N44" s="164">
        <v>0</v>
      </c>
      <c r="O44" s="164">
        <v>0</v>
      </c>
      <c r="P44" s="164">
        <v>2242500</v>
      </c>
      <c r="Q44" s="164">
        <v>0</v>
      </c>
      <c r="R44" s="164">
        <v>0</v>
      </c>
      <c r="S44" s="164">
        <v>0</v>
      </c>
      <c r="T44" s="164">
        <v>0</v>
      </c>
      <c r="U44" s="164">
        <v>0</v>
      </c>
      <c r="V44" s="164">
        <v>0</v>
      </c>
      <c r="W44" s="164">
        <v>0</v>
      </c>
      <c r="X44" s="164">
        <v>0</v>
      </c>
      <c r="Y44" s="164">
        <v>0</v>
      </c>
      <c r="Z44" s="164">
        <v>0</v>
      </c>
      <c r="AA44" s="164">
        <v>0</v>
      </c>
      <c r="AB44" s="164">
        <v>0</v>
      </c>
      <c r="AC44" s="164">
        <v>0</v>
      </c>
      <c r="AD44" s="164">
        <v>0</v>
      </c>
      <c r="AE44" s="164">
        <v>0</v>
      </c>
      <c r="AF44" s="164">
        <v>0</v>
      </c>
      <c r="AG44" s="164">
        <v>0</v>
      </c>
      <c r="AH44" s="164">
        <v>190680</v>
      </c>
      <c r="AI44" s="164">
        <v>0</v>
      </c>
      <c r="AJ44" s="164">
        <v>170030</v>
      </c>
      <c r="AK44" s="164">
        <v>0</v>
      </c>
      <c r="AL44" s="164">
        <v>0</v>
      </c>
      <c r="AM44" s="164">
        <v>0</v>
      </c>
      <c r="AN44" s="164">
        <v>0</v>
      </c>
      <c r="AO44" s="164">
        <v>0</v>
      </c>
      <c r="AP44" s="164">
        <v>0</v>
      </c>
      <c r="AQ44" s="164">
        <v>0</v>
      </c>
      <c r="AR44" s="164">
        <v>0</v>
      </c>
      <c r="AS44" s="161"/>
      <c r="AT44" s="161"/>
      <c r="AU44" s="161"/>
      <c r="AV44" s="161"/>
      <c r="AW44" s="161"/>
      <c r="AX44" s="161"/>
      <c r="AY44" s="161"/>
      <c r="AZ44" s="161"/>
      <c r="BA44" s="161"/>
      <c r="BB44" s="161"/>
      <c r="BC44" s="161"/>
      <c r="BD44" s="161"/>
    </row>
    <row r="45" spans="2:56">
      <c r="B45" s="71" t="s">
        <v>15</v>
      </c>
      <c r="C45" s="58" t="s">
        <v>77</v>
      </c>
      <c r="D45" s="51" t="s">
        <v>229</v>
      </c>
      <c r="F45" s="66"/>
      <c r="G45" s="126"/>
      <c r="H45" s="165">
        <v>0</v>
      </c>
      <c r="I45" s="65">
        <f t="shared" si="3"/>
        <v>0</v>
      </c>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1"/>
      <c r="AT45" s="161"/>
      <c r="AU45" s="161"/>
      <c r="AV45" s="161"/>
      <c r="AW45" s="161"/>
      <c r="AX45" s="161"/>
      <c r="AY45" s="161"/>
      <c r="AZ45" s="161"/>
      <c r="BA45" s="161"/>
      <c r="BB45" s="161"/>
      <c r="BC45" s="161"/>
      <c r="BD45" s="161"/>
    </row>
    <row r="46" spans="2:56" ht="47.25">
      <c r="B46" s="75" t="s">
        <v>16</v>
      </c>
      <c r="C46" s="76" t="s">
        <v>78</v>
      </c>
      <c r="D46" s="7"/>
      <c r="F46" s="66"/>
      <c r="G46" s="126"/>
      <c r="H46" s="165">
        <v>0</v>
      </c>
      <c r="I46" s="65">
        <f t="shared" si="3"/>
        <v>0</v>
      </c>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1"/>
      <c r="AT46" s="161"/>
      <c r="AU46" s="161"/>
      <c r="AV46" s="161"/>
      <c r="AW46" s="161"/>
      <c r="AX46" s="161"/>
      <c r="AY46" s="161"/>
      <c r="AZ46" s="161"/>
      <c r="BA46" s="161"/>
      <c r="BB46" s="161"/>
      <c r="BC46" s="161"/>
      <c r="BD46" s="161"/>
    </row>
    <row r="47" spans="2:56" ht="31.5">
      <c r="B47" s="71" t="s">
        <v>17</v>
      </c>
      <c r="C47" s="58" t="s">
        <v>79</v>
      </c>
      <c r="D47" s="51" t="s">
        <v>402</v>
      </c>
      <c r="F47" s="66" t="s">
        <v>263</v>
      </c>
      <c r="G47" s="126" t="s">
        <v>253</v>
      </c>
      <c r="H47" s="165">
        <v>2868658250</v>
      </c>
      <c r="I47" s="65">
        <f t="shared" si="3"/>
        <v>2797984744</v>
      </c>
      <c r="J47" s="164">
        <v>1144683722</v>
      </c>
      <c r="K47" s="164">
        <v>80365924</v>
      </c>
      <c r="L47" s="164">
        <v>510721047</v>
      </c>
      <c r="M47" s="164">
        <v>898050</v>
      </c>
      <c r="N47" s="164">
        <v>6917566</v>
      </c>
      <c r="O47" s="164">
        <v>0</v>
      </c>
      <c r="P47" s="164">
        <v>24990323</v>
      </c>
      <c r="Q47" s="164">
        <v>1049229</v>
      </c>
      <c r="R47" s="164">
        <v>5392812</v>
      </c>
      <c r="S47" s="164">
        <v>628323742</v>
      </c>
      <c r="T47" s="164">
        <v>297874517</v>
      </c>
      <c r="U47" s="164">
        <v>18347317</v>
      </c>
      <c r="V47" s="164">
        <v>0</v>
      </c>
      <c r="W47" s="164">
        <v>0</v>
      </c>
      <c r="X47" s="164">
        <v>0</v>
      </c>
      <c r="Y47" s="164">
        <v>0</v>
      </c>
      <c r="Z47" s="164">
        <v>0</v>
      </c>
      <c r="AA47" s="164">
        <v>0</v>
      </c>
      <c r="AB47" s="164">
        <v>0</v>
      </c>
      <c r="AC47" s="164">
        <v>15666517</v>
      </c>
      <c r="AD47" s="164">
        <v>0</v>
      </c>
      <c r="AE47" s="164">
        <v>0</v>
      </c>
      <c r="AF47" s="164">
        <v>38132608</v>
      </c>
      <c r="AG47" s="164">
        <v>0</v>
      </c>
      <c r="AH47" s="164">
        <v>13245464</v>
      </c>
      <c r="AI47" s="164">
        <v>0</v>
      </c>
      <c r="AJ47" s="164">
        <v>11106576</v>
      </c>
      <c r="AK47" s="164">
        <v>0</v>
      </c>
      <c r="AL47" s="164">
        <v>0</v>
      </c>
      <c r="AM47" s="164">
        <v>0</v>
      </c>
      <c r="AN47" s="164">
        <v>0</v>
      </c>
      <c r="AO47" s="164">
        <v>269330</v>
      </c>
      <c r="AP47" s="164">
        <v>0</v>
      </c>
      <c r="AQ47" s="164">
        <v>0</v>
      </c>
      <c r="AR47" s="164">
        <v>0</v>
      </c>
      <c r="AS47" s="161"/>
      <c r="AT47" s="161"/>
      <c r="AU47" s="161"/>
      <c r="AV47" s="161"/>
      <c r="AW47" s="161"/>
      <c r="AX47" s="161"/>
      <c r="AY47" s="161"/>
      <c r="AZ47" s="161"/>
      <c r="BA47" s="161"/>
      <c r="BB47" s="161"/>
      <c r="BC47" s="161"/>
      <c r="BD47" s="161"/>
    </row>
    <row r="48" spans="2:56" ht="31.5">
      <c r="B48" s="71" t="s">
        <v>17</v>
      </c>
      <c r="C48" s="58" t="s">
        <v>79</v>
      </c>
      <c r="D48" s="51" t="s">
        <v>357</v>
      </c>
      <c r="F48" s="66" t="s">
        <v>346</v>
      </c>
      <c r="G48" s="126" t="s">
        <v>253</v>
      </c>
      <c r="H48" s="165">
        <v>0</v>
      </c>
      <c r="I48" s="65">
        <f t="shared" si="3"/>
        <v>0</v>
      </c>
      <c r="J48" s="164">
        <v>0</v>
      </c>
      <c r="K48" s="164">
        <v>0</v>
      </c>
      <c r="L48" s="164">
        <v>0</v>
      </c>
      <c r="M48" s="164">
        <v>0</v>
      </c>
      <c r="N48" s="164">
        <v>0</v>
      </c>
      <c r="O48" s="164">
        <v>0</v>
      </c>
      <c r="P48" s="164">
        <v>0</v>
      </c>
      <c r="Q48" s="164">
        <v>0</v>
      </c>
      <c r="R48" s="164">
        <v>0</v>
      </c>
      <c r="S48" s="164">
        <v>0</v>
      </c>
      <c r="T48" s="164">
        <v>0</v>
      </c>
      <c r="U48" s="164">
        <v>0</v>
      </c>
      <c r="V48" s="164">
        <v>0</v>
      </c>
      <c r="W48" s="164">
        <v>0</v>
      </c>
      <c r="X48" s="164">
        <v>0</v>
      </c>
      <c r="Y48" s="164">
        <v>0</v>
      </c>
      <c r="Z48" s="164">
        <v>0</v>
      </c>
      <c r="AA48" s="164">
        <v>0</v>
      </c>
      <c r="AB48" s="164">
        <v>0</v>
      </c>
      <c r="AC48" s="164">
        <v>0</v>
      </c>
      <c r="AD48" s="164">
        <v>0</v>
      </c>
      <c r="AE48" s="164">
        <v>0</v>
      </c>
      <c r="AF48" s="164">
        <v>0</v>
      </c>
      <c r="AG48" s="164">
        <v>0</v>
      </c>
      <c r="AH48" s="164">
        <v>0</v>
      </c>
      <c r="AI48" s="164">
        <v>0</v>
      </c>
      <c r="AJ48" s="164">
        <v>0</v>
      </c>
      <c r="AK48" s="164">
        <v>0</v>
      </c>
      <c r="AL48" s="164">
        <v>0</v>
      </c>
      <c r="AM48" s="164">
        <v>0</v>
      </c>
      <c r="AN48" s="164">
        <v>0</v>
      </c>
      <c r="AO48" s="164">
        <v>0</v>
      </c>
      <c r="AP48" s="164">
        <v>0</v>
      </c>
      <c r="AQ48" s="164">
        <v>0</v>
      </c>
      <c r="AR48" s="164">
        <v>0</v>
      </c>
      <c r="AS48" s="161"/>
      <c r="AT48" s="161"/>
      <c r="AU48" s="161"/>
      <c r="AV48" s="161"/>
      <c r="AW48" s="161"/>
      <c r="AX48" s="161"/>
      <c r="AY48" s="161"/>
      <c r="AZ48" s="161"/>
      <c r="BA48" s="161"/>
      <c r="BB48" s="161"/>
      <c r="BC48" s="161"/>
      <c r="BD48" s="161"/>
    </row>
    <row r="49" spans="2:56">
      <c r="B49" s="71" t="s">
        <v>18</v>
      </c>
      <c r="C49" s="58" t="s">
        <v>80</v>
      </c>
      <c r="D49" s="51" t="s">
        <v>357</v>
      </c>
      <c r="F49" s="66"/>
      <c r="G49" s="126"/>
      <c r="H49" s="165">
        <v>0</v>
      </c>
      <c r="I49" s="65"/>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1"/>
      <c r="AT49" s="161"/>
      <c r="AU49" s="161"/>
      <c r="AV49" s="161"/>
      <c r="AW49" s="161"/>
      <c r="AX49" s="161"/>
      <c r="AY49" s="161"/>
      <c r="AZ49" s="161"/>
      <c r="BA49" s="161"/>
      <c r="BB49" s="161"/>
      <c r="BC49" s="161"/>
      <c r="BD49" s="161"/>
    </row>
    <row r="50" spans="2:56" ht="47.25">
      <c r="B50" s="71" t="s">
        <v>19</v>
      </c>
      <c r="C50" s="58" t="s">
        <v>127</v>
      </c>
      <c r="D50" s="51" t="s">
        <v>229</v>
      </c>
      <c r="F50" s="66"/>
      <c r="G50" s="126"/>
      <c r="H50" s="165">
        <v>0</v>
      </c>
      <c r="I50" s="65">
        <f>SUM(J50:AR50)</f>
        <v>0</v>
      </c>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1"/>
      <c r="AT50" s="161"/>
      <c r="AU50" s="161"/>
      <c r="AV50" s="161"/>
      <c r="AW50" s="161"/>
      <c r="AX50" s="161"/>
      <c r="AY50" s="161"/>
      <c r="AZ50" s="161"/>
      <c r="BA50" s="161"/>
      <c r="BB50" s="161"/>
      <c r="BC50" s="161"/>
      <c r="BD50" s="161"/>
    </row>
    <row r="51" spans="2:56" ht="47.25">
      <c r="B51" s="71" t="s">
        <v>20</v>
      </c>
      <c r="C51" s="58" t="s">
        <v>128</v>
      </c>
      <c r="D51" s="51" t="s">
        <v>340</v>
      </c>
      <c r="F51" s="66" t="s">
        <v>276</v>
      </c>
      <c r="G51" s="126" t="s">
        <v>277</v>
      </c>
      <c r="H51" s="165">
        <v>4150000</v>
      </c>
      <c r="I51" s="65">
        <f>SUM(J51:AR51)</f>
        <v>4150000</v>
      </c>
      <c r="J51" s="164">
        <v>0</v>
      </c>
      <c r="K51" s="164">
        <v>0</v>
      </c>
      <c r="L51" s="164">
        <v>0</v>
      </c>
      <c r="M51" s="164">
        <v>0</v>
      </c>
      <c r="N51" s="164">
        <v>0</v>
      </c>
      <c r="O51" s="164">
        <v>0</v>
      </c>
      <c r="P51" s="164">
        <v>0</v>
      </c>
      <c r="Q51" s="164">
        <v>0</v>
      </c>
      <c r="R51" s="164">
        <v>0</v>
      </c>
      <c r="S51" s="164">
        <v>0</v>
      </c>
      <c r="T51" s="164">
        <v>0</v>
      </c>
      <c r="U51" s="164">
        <v>0</v>
      </c>
      <c r="V51" s="164">
        <v>0</v>
      </c>
      <c r="W51" s="164">
        <v>0</v>
      </c>
      <c r="X51" s="164">
        <v>0</v>
      </c>
      <c r="Y51" s="164">
        <v>0</v>
      </c>
      <c r="Z51" s="164">
        <v>0</v>
      </c>
      <c r="AA51" s="164">
        <v>0</v>
      </c>
      <c r="AB51" s="164">
        <v>1000000</v>
      </c>
      <c r="AC51" s="164">
        <v>0</v>
      </c>
      <c r="AD51" s="164">
        <v>0</v>
      </c>
      <c r="AE51" s="164">
        <v>0</v>
      </c>
      <c r="AF51" s="164">
        <v>3150000</v>
      </c>
      <c r="AG51" s="164">
        <v>0</v>
      </c>
      <c r="AH51" s="164">
        <v>0</v>
      </c>
      <c r="AI51" s="164">
        <v>0</v>
      </c>
      <c r="AJ51" s="164">
        <v>0</v>
      </c>
      <c r="AK51" s="164">
        <v>0</v>
      </c>
      <c r="AL51" s="164">
        <v>0</v>
      </c>
      <c r="AM51" s="164">
        <v>0</v>
      </c>
      <c r="AN51" s="164">
        <v>0</v>
      </c>
      <c r="AO51" s="164">
        <v>0</v>
      </c>
      <c r="AP51" s="164">
        <v>0</v>
      </c>
      <c r="AQ51" s="164">
        <v>0</v>
      </c>
      <c r="AR51" s="164">
        <v>0</v>
      </c>
      <c r="AS51" s="161"/>
      <c r="AT51" s="161"/>
      <c r="AU51" s="161"/>
      <c r="AV51" s="161"/>
      <c r="AW51" s="161"/>
      <c r="AX51" s="161"/>
      <c r="AY51" s="161"/>
      <c r="AZ51" s="161"/>
      <c r="BA51" s="161"/>
      <c r="BB51" s="161"/>
      <c r="BC51" s="161"/>
      <c r="BD51" s="161"/>
    </row>
    <row r="52" spans="2:56" ht="15.75" customHeight="1">
      <c r="B52" s="71" t="s">
        <v>20</v>
      </c>
      <c r="C52" s="58" t="s">
        <v>128</v>
      </c>
      <c r="D52" s="51" t="s">
        <v>349</v>
      </c>
      <c r="F52" s="126" t="s">
        <v>347</v>
      </c>
      <c r="G52" s="126" t="s">
        <v>348</v>
      </c>
      <c r="H52" s="165">
        <v>38482905</v>
      </c>
      <c r="I52" s="65">
        <f>SUM(J52:AR52)</f>
        <v>0</v>
      </c>
      <c r="J52" s="164">
        <v>0</v>
      </c>
      <c r="K52" s="164">
        <v>0</v>
      </c>
      <c r="L52" s="164">
        <v>0</v>
      </c>
      <c r="M52" s="164">
        <v>0</v>
      </c>
      <c r="N52" s="164">
        <v>0</v>
      </c>
      <c r="O52" s="164">
        <v>0</v>
      </c>
      <c r="P52" s="164">
        <v>0</v>
      </c>
      <c r="Q52" s="164">
        <v>0</v>
      </c>
      <c r="R52" s="164">
        <v>0</v>
      </c>
      <c r="S52" s="164">
        <v>0</v>
      </c>
      <c r="T52" s="164">
        <v>0</v>
      </c>
      <c r="U52" s="164">
        <v>0</v>
      </c>
      <c r="V52" s="164">
        <v>0</v>
      </c>
      <c r="W52" s="164">
        <v>0</v>
      </c>
      <c r="X52" s="164">
        <v>0</v>
      </c>
      <c r="Y52" s="164">
        <v>0</v>
      </c>
      <c r="Z52" s="164">
        <v>0</v>
      </c>
      <c r="AA52" s="164">
        <v>0</v>
      </c>
      <c r="AB52" s="164">
        <v>0</v>
      </c>
      <c r="AC52" s="164">
        <v>0</v>
      </c>
      <c r="AD52" s="164">
        <v>0</v>
      </c>
      <c r="AE52" s="164">
        <v>0</v>
      </c>
      <c r="AF52" s="164">
        <v>0</v>
      </c>
      <c r="AG52" s="164">
        <v>0</v>
      </c>
      <c r="AH52" s="164">
        <v>0</v>
      </c>
      <c r="AI52" s="164">
        <v>0</v>
      </c>
      <c r="AJ52" s="164">
        <v>0</v>
      </c>
      <c r="AK52" s="164">
        <v>0</v>
      </c>
      <c r="AL52" s="164">
        <v>0</v>
      </c>
      <c r="AM52" s="164">
        <v>0</v>
      </c>
      <c r="AN52" s="164">
        <v>0</v>
      </c>
      <c r="AO52" s="164">
        <v>0</v>
      </c>
      <c r="AP52" s="164">
        <v>0</v>
      </c>
      <c r="AQ52" s="164">
        <v>0</v>
      </c>
      <c r="AR52" s="164">
        <v>0</v>
      </c>
      <c r="AS52" s="161"/>
      <c r="AT52" s="161"/>
      <c r="AU52" s="161"/>
      <c r="AV52" s="161"/>
      <c r="AW52" s="161"/>
      <c r="AX52" s="161"/>
      <c r="AY52" s="161"/>
      <c r="AZ52" s="161"/>
      <c r="BA52" s="161"/>
      <c r="BB52" s="161"/>
      <c r="BC52" s="161"/>
      <c r="BD52" s="161"/>
    </row>
    <row r="53" spans="2:56" ht="15.75" customHeight="1">
      <c r="B53" s="71" t="s">
        <v>20</v>
      </c>
      <c r="C53" s="58" t="s">
        <v>128</v>
      </c>
      <c r="D53" s="157" t="s">
        <v>201</v>
      </c>
      <c r="F53" s="126" t="s">
        <v>350</v>
      </c>
      <c r="G53" s="126" t="s">
        <v>267</v>
      </c>
      <c r="H53" s="165">
        <v>0</v>
      </c>
      <c r="I53" s="65">
        <v>0</v>
      </c>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1"/>
      <c r="AT53" s="161"/>
      <c r="AU53" s="161"/>
      <c r="AV53" s="161"/>
      <c r="AW53" s="161"/>
      <c r="AX53" s="161"/>
      <c r="AY53" s="161"/>
      <c r="AZ53" s="161"/>
      <c r="BA53" s="161"/>
      <c r="BB53" s="161"/>
      <c r="BC53" s="161"/>
      <c r="BD53" s="161"/>
    </row>
    <row r="54" spans="2:56" ht="15.75" customHeight="1">
      <c r="B54" s="71" t="s">
        <v>20</v>
      </c>
      <c r="C54" s="58" t="s">
        <v>128</v>
      </c>
      <c r="D54" s="157" t="s">
        <v>201</v>
      </c>
      <c r="F54" s="126" t="s">
        <v>350</v>
      </c>
      <c r="G54" s="126" t="s">
        <v>255</v>
      </c>
      <c r="H54" s="165">
        <v>0</v>
      </c>
      <c r="I54" s="65">
        <v>0</v>
      </c>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1"/>
      <c r="AT54" s="161"/>
      <c r="AU54" s="161"/>
      <c r="AV54" s="161"/>
      <c r="AW54" s="161"/>
      <c r="AX54" s="161"/>
      <c r="AY54" s="161"/>
      <c r="AZ54" s="161"/>
      <c r="BA54" s="161"/>
      <c r="BB54" s="161"/>
      <c r="BC54" s="161"/>
      <c r="BD54" s="161"/>
    </row>
    <row r="55" spans="2:56" ht="15.75" customHeight="1">
      <c r="B55" s="71" t="s">
        <v>20</v>
      </c>
      <c r="C55" s="58" t="s">
        <v>128</v>
      </c>
      <c r="D55" s="157" t="s">
        <v>201</v>
      </c>
      <c r="F55" s="126" t="s">
        <v>350</v>
      </c>
      <c r="G55" s="126" t="s">
        <v>261</v>
      </c>
      <c r="H55" s="165">
        <v>0</v>
      </c>
      <c r="I55" s="65">
        <v>0</v>
      </c>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1"/>
      <c r="AT55" s="161"/>
      <c r="AU55" s="161"/>
      <c r="AV55" s="161"/>
      <c r="AW55" s="161"/>
      <c r="AX55" s="161"/>
      <c r="AY55" s="161"/>
      <c r="AZ55" s="161"/>
      <c r="BA55" s="161"/>
      <c r="BB55" s="161"/>
      <c r="BC55" s="161"/>
      <c r="BD55" s="161"/>
    </row>
    <row r="56" spans="2:56" ht="15.75" customHeight="1">
      <c r="B56" s="71" t="s">
        <v>20</v>
      </c>
      <c r="C56" s="58" t="s">
        <v>128</v>
      </c>
      <c r="D56" s="157" t="s">
        <v>201</v>
      </c>
      <c r="F56" s="126" t="s">
        <v>350</v>
      </c>
      <c r="G56" s="126" t="s">
        <v>233</v>
      </c>
      <c r="H56" s="165">
        <v>0</v>
      </c>
      <c r="I56" s="65">
        <v>0</v>
      </c>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1"/>
      <c r="AT56" s="161"/>
      <c r="AU56" s="161"/>
      <c r="AV56" s="161"/>
      <c r="AW56" s="161"/>
      <c r="AX56" s="161"/>
      <c r="AY56" s="161"/>
      <c r="AZ56" s="161"/>
      <c r="BA56" s="161"/>
      <c r="BB56" s="161"/>
      <c r="BC56" s="161"/>
      <c r="BD56" s="161"/>
    </row>
    <row r="57" spans="2:56">
      <c r="B57" s="72"/>
      <c r="C57" s="58"/>
      <c r="D57" s="7"/>
      <c r="F57" s="66"/>
      <c r="G57" s="126"/>
      <c r="H57" s="165">
        <v>0</v>
      </c>
      <c r="I57" s="65">
        <f t="shared" ref="I57:I85" si="4">SUM(J57:AR57)</f>
        <v>0</v>
      </c>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1"/>
      <c r="AT57" s="161"/>
      <c r="AU57" s="161"/>
      <c r="AV57" s="161"/>
      <c r="AW57" s="161"/>
      <c r="AX57" s="161"/>
      <c r="AY57" s="161"/>
      <c r="AZ57" s="161"/>
      <c r="BA57" s="161"/>
      <c r="BB57" s="161"/>
      <c r="BC57" s="161"/>
      <c r="BD57" s="161"/>
    </row>
    <row r="58" spans="2:56">
      <c r="B58" s="77" t="s">
        <v>21</v>
      </c>
      <c r="C58" s="74" t="s">
        <v>81</v>
      </c>
      <c r="D58" s="6"/>
      <c r="F58" s="66"/>
      <c r="G58" s="126"/>
      <c r="H58" s="165">
        <v>0</v>
      </c>
      <c r="I58" s="65">
        <f t="shared" si="4"/>
        <v>0</v>
      </c>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1"/>
      <c r="AT58" s="161"/>
      <c r="AU58" s="161"/>
      <c r="AV58" s="161"/>
      <c r="AW58" s="161"/>
      <c r="AX58" s="161"/>
      <c r="AY58" s="161"/>
      <c r="AZ58" s="161"/>
      <c r="BA58" s="161"/>
      <c r="BB58" s="161"/>
      <c r="BC58" s="161"/>
      <c r="BD58" s="161"/>
    </row>
    <row r="59" spans="2:56" ht="31.5">
      <c r="B59" s="71" t="s">
        <v>22</v>
      </c>
      <c r="C59" s="58" t="s">
        <v>82</v>
      </c>
      <c r="D59" s="51" t="s">
        <v>402</v>
      </c>
      <c r="F59" s="66" t="s">
        <v>81</v>
      </c>
      <c r="G59" s="126" t="s">
        <v>267</v>
      </c>
      <c r="H59" s="165">
        <v>2114291132</v>
      </c>
      <c r="I59" s="65">
        <f t="shared" si="4"/>
        <v>2027760960</v>
      </c>
      <c r="J59" s="164">
        <v>1163185294</v>
      </c>
      <c r="K59" s="164">
        <v>164766575</v>
      </c>
      <c r="L59" s="164">
        <v>111575246</v>
      </c>
      <c r="M59" s="164">
        <v>5109667</v>
      </c>
      <c r="N59" s="164">
        <v>133087487</v>
      </c>
      <c r="O59" s="164">
        <v>0</v>
      </c>
      <c r="P59" s="164">
        <v>54688988</v>
      </c>
      <c r="Q59" s="164">
        <v>0</v>
      </c>
      <c r="R59" s="164">
        <v>302477183</v>
      </c>
      <c r="S59" s="164">
        <v>741501</v>
      </c>
      <c r="T59" s="164">
        <v>1917725</v>
      </c>
      <c r="U59" s="164">
        <v>10762318</v>
      </c>
      <c r="V59" s="164">
        <v>499875</v>
      </c>
      <c r="W59" s="164">
        <v>12855805</v>
      </c>
      <c r="X59" s="164">
        <v>1857600</v>
      </c>
      <c r="Y59" s="164">
        <v>0</v>
      </c>
      <c r="Z59" s="164">
        <v>498756</v>
      </c>
      <c r="AA59" s="164">
        <v>0</v>
      </c>
      <c r="AB59" s="164">
        <v>0</v>
      </c>
      <c r="AC59" s="164">
        <v>11189736</v>
      </c>
      <c r="AD59" s="164">
        <v>0</v>
      </c>
      <c r="AE59" s="164">
        <v>0</v>
      </c>
      <c r="AF59" s="164">
        <v>47058254</v>
      </c>
      <c r="AG59" s="164">
        <v>0</v>
      </c>
      <c r="AH59" s="164">
        <v>0</v>
      </c>
      <c r="AI59" s="164">
        <v>0</v>
      </c>
      <c r="AJ59" s="164">
        <v>5488950</v>
      </c>
      <c r="AK59" s="164">
        <v>0</v>
      </c>
      <c r="AL59" s="164">
        <v>0</v>
      </c>
      <c r="AM59" s="164">
        <v>0</v>
      </c>
      <c r="AN59" s="164">
        <v>0</v>
      </c>
      <c r="AO59" s="164">
        <v>0</v>
      </c>
      <c r="AP59" s="164">
        <v>0</v>
      </c>
      <c r="AQ59" s="164">
        <v>0</v>
      </c>
      <c r="AR59" s="164">
        <v>0</v>
      </c>
      <c r="AS59" s="161"/>
      <c r="AT59" s="161"/>
      <c r="AU59" s="161"/>
      <c r="AV59" s="161"/>
      <c r="AW59" s="161"/>
      <c r="AX59" s="161"/>
      <c r="AY59" s="161"/>
      <c r="AZ59" s="161"/>
      <c r="BA59" s="161"/>
      <c r="BB59" s="161"/>
      <c r="BC59" s="161"/>
      <c r="BD59" s="161"/>
    </row>
    <row r="60" spans="2:56">
      <c r="B60" s="72"/>
      <c r="C60" s="59"/>
      <c r="D60" s="7"/>
      <c r="F60" s="66"/>
      <c r="G60" s="126"/>
      <c r="H60" s="165">
        <v>0</v>
      </c>
      <c r="I60" s="65">
        <f t="shared" si="4"/>
        <v>0</v>
      </c>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1"/>
      <c r="AT60" s="161"/>
      <c r="AU60" s="161"/>
      <c r="AV60" s="161"/>
      <c r="AW60" s="161"/>
      <c r="AX60" s="161"/>
      <c r="AY60" s="161"/>
      <c r="AZ60" s="161"/>
      <c r="BA60" s="161"/>
      <c r="BB60" s="161"/>
      <c r="BC60" s="161"/>
      <c r="BD60" s="161"/>
    </row>
    <row r="61" spans="2:56">
      <c r="B61" s="77" t="s">
        <v>23</v>
      </c>
      <c r="C61" s="74" t="s">
        <v>83</v>
      </c>
      <c r="D61" s="7"/>
      <c r="F61" s="66"/>
      <c r="G61" s="126"/>
      <c r="H61" s="165">
        <v>0</v>
      </c>
      <c r="I61" s="65">
        <f t="shared" si="4"/>
        <v>0</v>
      </c>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1"/>
      <c r="AT61" s="161"/>
      <c r="AU61" s="161"/>
      <c r="AV61" s="161"/>
      <c r="AW61" s="161"/>
      <c r="AX61" s="161"/>
      <c r="AY61" s="161"/>
      <c r="AZ61" s="161"/>
      <c r="BA61" s="161"/>
      <c r="BB61" s="161"/>
      <c r="BC61" s="161"/>
      <c r="BD61" s="161"/>
    </row>
    <row r="62" spans="2:56">
      <c r="B62" s="78" t="s">
        <v>24</v>
      </c>
      <c r="C62" s="76" t="s">
        <v>84</v>
      </c>
      <c r="D62" s="7"/>
      <c r="F62" s="66"/>
      <c r="G62" s="126"/>
      <c r="H62" s="165">
        <v>0</v>
      </c>
      <c r="I62" s="65">
        <f t="shared" si="4"/>
        <v>0</v>
      </c>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1"/>
      <c r="AT62" s="161"/>
      <c r="AU62" s="161"/>
      <c r="AV62" s="161"/>
      <c r="AW62" s="161"/>
      <c r="AX62" s="161"/>
      <c r="AY62" s="161"/>
      <c r="AZ62" s="161"/>
      <c r="BA62" s="161"/>
      <c r="BB62" s="161"/>
      <c r="BC62" s="161"/>
      <c r="BD62" s="161"/>
    </row>
    <row r="63" spans="2:56">
      <c r="B63" s="78" t="s">
        <v>25</v>
      </c>
      <c r="C63" s="76" t="s">
        <v>85</v>
      </c>
      <c r="D63" s="7"/>
      <c r="F63" s="66"/>
      <c r="G63" s="126"/>
      <c r="H63" s="165">
        <v>0</v>
      </c>
      <c r="I63" s="65">
        <f t="shared" si="4"/>
        <v>0</v>
      </c>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1"/>
      <c r="AT63" s="161"/>
      <c r="AU63" s="161"/>
      <c r="AV63" s="161"/>
      <c r="AW63" s="161"/>
      <c r="AX63" s="161"/>
      <c r="AY63" s="161"/>
      <c r="AZ63" s="161"/>
      <c r="BA63" s="161"/>
      <c r="BB63" s="161"/>
      <c r="BC63" s="161"/>
      <c r="BD63" s="161"/>
    </row>
    <row r="64" spans="2:56" ht="31.5">
      <c r="B64" s="71" t="s">
        <v>26</v>
      </c>
      <c r="C64" s="58" t="s">
        <v>86</v>
      </c>
      <c r="D64" s="51" t="s">
        <v>340</v>
      </c>
      <c r="F64" s="66" t="s">
        <v>268</v>
      </c>
      <c r="G64" s="126" t="s">
        <v>269</v>
      </c>
      <c r="H64" s="165">
        <v>3165187978</v>
      </c>
      <c r="I64" s="65">
        <f t="shared" si="4"/>
        <v>3165187978</v>
      </c>
      <c r="J64" s="164">
        <v>3000000000</v>
      </c>
      <c r="K64" s="164">
        <v>163387978</v>
      </c>
      <c r="L64" s="164">
        <v>0</v>
      </c>
      <c r="M64" s="164">
        <v>0</v>
      </c>
      <c r="N64" s="164">
        <v>0</v>
      </c>
      <c r="O64" s="164">
        <v>0</v>
      </c>
      <c r="P64" s="164">
        <v>1800000</v>
      </c>
      <c r="Q64" s="164">
        <v>0</v>
      </c>
      <c r="R64" s="164">
        <v>0</v>
      </c>
      <c r="S64" s="164">
        <v>0</v>
      </c>
      <c r="T64" s="164">
        <v>0</v>
      </c>
      <c r="U64" s="164">
        <v>0</v>
      </c>
      <c r="V64" s="164">
        <v>0</v>
      </c>
      <c r="W64" s="164">
        <v>0</v>
      </c>
      <c r="X64" s="164">
        <v>0</v>
      </c>
      <c r="Y64" s="164">
        <v>0</v>
      </c>
      <c r="Z64" s="164">
        <v>0</v>
      </c>
      <c r="AA64" s="164">
        <v>0</v>
      </c>
      <c r="AB64" s="164">
        <v>0</v>
      </c>
      <c r="AC64" s="164">
        <v>0</v>
      </c>
      <c r="AD64" s="164">
        <v>0</v>
      </c>
      <c r="AE64" s="164">
        <v>0</v>
      </c>
      <c r="AF64" s="164">
        <v>0</v>
      </c>
      <c r="AG64" s="164">
        <v>0</v>
      </c>
      <c r="AH64" s="164">
        <v>0</v>
      </c>
      <c r="AI64" s="164">
        <v>0</v>
      </c>
      <c r="AJ64" s="164">
        <v>0</v>
      </c>
      <c r="AK64" s="164">
        <v>0</v>
      </c>
      <c r="AL64" s="164">
        <v>0</v>
      </c>
      <c r="AM64" s="164">
        <v>0</v>
      </c>
      <c r="AN64" s="164">
        <v>0</v>
      </c>
      <c r="AO64" s="164">
        <v>0</v>
      </c>
      <c r="AP64" s="164">
        <v>0</v>
      </c>
      <c r="AQ64" s="164">
        <v>0</v>
      </c>
      <c r="AR64" s="164">
        <v>0</v>
      </c>
      <c r="AS64" s="161"/>
      <c r="AT64" s="161"/>
      <c r="AU64" s="161"/>
      <c r="AV64" s="161"/>
      <c r="AW64" s="161"/>
      <c r="AX64" s="161"/>
      <c r="AY64" s="161"/>
      <c r="AZ64" s="161"/>
      <c r="BA64" s="161"/>
      <c r="BB64" s="161"/>
      <c r="BC64" s="161"/>
      <c r="BD64" s="161"/>
    </row>
    <row r="65" spans="2:56" ht="31.5">
      <c r="B65" s="71" t="s">
        <v>26</v>
      </c>
      <c r="C65" s="58" t="s">
        <v>86</v>
      </c>
      <c r="D65" s="51" t="s">
        <v>357</v>
      </c>
      <c r="F65" s="66" t="s">
        <v>270</v>
      </c>
      <c r="G65" s="126" t="s">
        <v>269</v>
      </c>
      <c r="H65" s="165">
        <v>0</v>
      </c>
      <c r="I65" s="65">
        <f t="shared" si="4"/>
        <v>0</v>
      </c>
      <c r="J65" s="164">
        <v>0</v>
      </c>
      <c r="K65" s="164">
        <v>0</v>
      </c>
      <c r="L65" s="164">
        <v>0</v>
      </c>
      <c r="M65" s="164">
        <v>0</v>
      </c>
      <c r="N65" s="164">
        <v>0</v>
      </c>
      <c r="O65" s="164">
        <v>0</v>
      </c>
      <c r="P65" s="164">
        <v>0</v>
      </c>
      <c r="Q65" s="164">
        <v>0</v>
      </c>
      <c r="R65" s="164">
        <v>0</v>
      </c>
      <c r="S65" s="164">
        <v>0</v>
      </c>
      <c r="T65" s="164">
        <v>0</v>
      </c>
      <c r="U65" s="164">
        <v>0</v>
      </c>
      <c r="V65" s="164">
        <v>0</v>
      </c>
      <c r="W65" s="164">
        <v>0</v>
      </c>
      <c r="X65" s="164">
        <v>0</v>
      </c>
      <c r="Y65" s="164">
        <v>0</v>
      </c>
      <c r="Z65" s="164">
        <v>0</v>
      </c>
      <c r="AA65" s="164">
        <v>0</v>
      </c>
      <c r="AB65" s="164">
        <v>0</v>
      </c>
      <c r="AC65" s="164">
        <v>0</v>
      </c>
      <c r="AD65" s="164">
        <v>0</v>
      </c>
      <c r="AE65" s="164">
        <v>0</v>
      </c>
      <c r="AF65" s="164">
        <v>0</v>
      </c>
      <c r="AG65" s="164">
        <v>0</v>
      </c>
      <c r="AH65" s="164">
        <v>0</v>
      </c>
      <c r="AI65" s="164">
        <v>0</v>
      </c>
      <c r="AJ65" s="164">
        <v>0</v>
      </c>
      <c r="AK65" s="164">
        <v>0</v>
      </c>
      <c r="AL65" s="164">
        <v>0</v>
      </c>
      <c r="AM65" s="164">
        <v>0</v>
      </c>
      <c r="AN65" s="164">
        <v>0</v>
      </c>
      <c r="AO65" s="164">
        <v>0</v>
      </c>
      <c r="AP65" s="164">
        <v>0</v>
      </c>
      <c r="AQ65" s="164">
        <v>0</v>
      </c>
      <c r="AR65" s="164">
        <v>0</v>
      </c>
      <c r="AS65" s="161"/>
      <c r="AT65" s="161"/>
      <c r="AU65" s="161"/>
      <c r="AV65" s="161"/>
      <c r="AW65" s="161"/>
      <c r="AX65" s="161"/>
      <c r="AY65" s="161"/>
      <c r="AZ65" s="161"/>
      <c r="BA65" s="161"/>
      <c r="BB65" s="161"/>
      <c r="BC65" s="161"/>
      <c r="BD65" s="161"/>
    </row>
    <row r="66" spans="2:56" ht="31.5">
      <c r="B66" s="71" t="s">
        <v>27</v>
      </c>
      <c r="C66" s="58" t="s">
        <v>129</v>
      </c>
      <c r="D66" s="51" t="s">
        <v>229</v>
      </c>
      <c r="F66" s="66"/>
      <c r="G66" s="126"/>
      <c r="H66" s="165">
        <v>0</v>
      </c>
      <c r="I66" s="65">
        <f t="shared" si="4"/>
        <v>0</v>
      </c>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1"/>
      <c r="AT66" s="161"/>
      <c r="AU66" s="161"/>
      <c r="AV66" s="161"/>
      <c r="AW66" s="161"/>
      <c r="AX66" s="161"/>
      <c r="AY66" s="161"/>
      <c r="AZ66" s="161"/>
      <c r="BA66" s="161"/>
      <c r="BB66" s="161"/>
      <c r="BC66" s="161"/>
      <c r="BD66" s="161"/>
    </row>
    <row r="67" spans="2:56" ht="31.5">
      <c r="B67" s="71" t="s">
        <v>28</v>
      </c>
      <c r="C67" s="58" t="s">
        <v>87</v>
      </c>
      <c r="D67" s="51" t="s">
        <v>229</v>
      </c>
      <c r="F67" s="66"/>
      <c r="G67" s="126"/>
      <c r="H67" s="165">
        <v>0</v>
      </c>
      <c r="I67" s="65">
        <f t="shared" si="4"/>
        <v>0</v>
      </c>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1"/>
      <c r="AT67" s="161"/>
      <c r="AU67" s="161"/>
      <c r="AV67" s="161"/>
      <c r="AW67" s="161"/>
      <c r="AX67" s="161"/>
      <c r="AY67" s="161"/>
      <c r="AZ67" s="161"/>
      <c r="BA67" s="161"/>
      <c r="BB67" s="161"/>
      <c r="BC67" s="161"/>
      <c r="BD67" s="161"/>
    </row>
    <row r="68" spans="2:56">
      <c r="B68" s="78" t="s">
        <v>29</v>
      </c>
      <c r="C68" s="76" t="s">
        <v>88</v>
      </c>
      <c r="D68" s="6"/>
      <c r="F68" s="66"/>
      <c r="G68" s="126"/>
      <c r="H68" s="165">
        <v>0</v>
      </c>
      <c r="I68" s="65">
        <f t="shared" si="4"/>
        <v>0</v>
      </c>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1"/>
      <c r="AT68" s="161"/>
      <c r="AU68" s="161"/>
      <c r="AV68" s="161"/>
      <c r="AW68" s="161"/>
      <c r="AX68" s="161"/>
      <c r="AY68" s="161"/>
      <c r="AZ68" s="161"/>
      <c r="BA68" s="161"/>
      <c r="BB68" s="161"/>
      <c r="BC68" s="161"/>
      <c r="BD68" s="161"/>
    </row>
    <row r="69" spans="2:56">
      <c r="B69" s="71" t="s">
        <v>30</v>
      </c>
      <c r="C69" s="58" t="s">
        <v>89</v>
      </c>
      <c r="D69" s="51" t="s">
        <v>201</v>
      </c>
      <c r="F69" s="66" t="s">
        <v>272</v>
      </c>
      <c r="G69" s="126" t="s">
        <v>258</v>
      </c>
      <c r="H69" s="165">
        <v>0</v>
      </c>
      <c r="I69" s="65">
        <f t="shared" si="4"/>
        <v>0</v>
      </c>
      <c r="J69" s="164">
        <v>0</v>
      </c>
      <c r="K69" s="164">
        <v>0</v>
      </c>
      <c r="L69" s="164">
        <v>0</v>
      </c>
      <c r="M69" s="164">
        <v>0</v>
      </c>
      <c r="N69" s="164">
        <v>0</v>
      </c>
      <c r="O69" s="164">
        <v>0</v>
      </c>
      <c r="P69" s="164">
        <v>0</v>
      </c>
      <c r="Q69" s="164">
        <v>0</v>
      </c>
      <c r="R69" s="164">
        <v>0</v>
      </c>
      <c r="S69" s="164">
        <v>0</v>
      </c>
      <c r="T69" s="164">
        <v>0</v>
      </c>
      <c r="U69" s="164">
        <v>0</v>
      </c>
      <c r="V69" s="164">
        <v>0</v>
      </c>
      <c r="W69" s="164">
        <v>0</v>
      </c>
      <c r="X69" s="164">
        <v>0</v>
      </c>
      <c r="Y69" s="164">
        <v>0</v>
      </c>
      <c r="Z69" s="164">
        <v>0</v>
      </c>
      <c r="AA69" s="164">
        <v>0</v>
      </c>
      <c r="AB69" s="164">
        <v>0</v>
      </c>
      <c r="AC69" s="164">
        <v>0</v>
      </c>
      <c r="AD69" s="164">
        <v>0</v>
      </c>
      <c r="AE69" s="164">
        <v>0</v>
      </c>
      <c r="AF69" s="164">
        <v>0</v>
      </c>
      <c r="AG69" s="164">
        <v>0</v>
      </c>
      <c r="AH69" s="164">
        <v>0</v>
      </c>
      <c r="AI69" s="164">
        <v>0</v>
      </c>
      <c r="AJ69" s="164">
        <v>0</v>
      </c>
      <c r="AK69" s="164">
        <v>0</v>
      </c>
      <c r="AL69" s="164">
        <v>0</v>
      </c>
      <c r="AM69" s="164">
        <v>0</v>
      </c>
      <c r="AN69" s="164">
        <v>0</v>
      </c>
      <c r="AO69" s="164">
        <v>0</v>
      </c>
      <c r="AP69" s="164">
        <v>0</v>
      </c>
      <c r="AQ69" s="164">
        <v>0</v>
      </c>
      <c r="AR69" s="164">
        <v>0</v>
      </c>
      <c r="AS69" s="161"/>
      <c r="AT69" s="161"/>
      <c r="AU69" s="161"/>
      <c r="AV69" s="161"/>
      <c r="AW69" s="161"/>
      <c r="AX69" s="161"/>
      <c r="AY69" s="161"/>
      <c r="AZ69" s="161"/>
      <c r="BA69" s="161"/>
      <c r="BB69" s="161"/>
      <c r="BC69" s="161"/>
      <c r="BD69" s="161"/>
    </row>
    <row r="70" spans="2:56">
      <c r="B70" s="71" t="s">
        <v>30</v>
      </c>
      <c r="C70" s="58" t="s">
        <v>89</v>
      </c>
      <c r="D70" s="51" t="s">
        <v>201</v>
      </c>
      <c r="F70" s="66" t="s">
        <v>273</v>
      </c>
      <c r="G70" s="126" t="s">
        <v>258</v>
      </c>
      <c r="H70" s="165">
        <v>0</v>
      </c>
      <c r="I70" s="65">
        <f t="shared" si="4"/>
        <v>0</v>
      </c>
      <c r="J70" s="164">
        <v>0</v>
      </c>
      <c r="K70" s="164">
        <v>0</v>
      </c>
      <c r="L70" s="164">
        <v>0</v>
      </c>
      <c r="M70" s="164">
        <v>0</v>
      </c>
      <c r="N70" s="164">
        <v>0</v>
      </c>
      <c r="O70" s="164">
        <v>0</v>
      </c>
      <c r="P70" s="164">
        <v>0</v>
      </c>
      <c r="Q70" s="164">
        <v>0</v>
      </c>
      <c r="R70" s="164">
        <v>0</v>
      </c>
      <c r="S70" s="164">
        <v>0</v>
      </c>
      <c r="T70" s="164">
        <v>0</v>
      </c>
      <c r="U70" s="164">
        <v>0</v>
      </c>
      <c r="V70" s="164">
        <v>0</v>
      </c>
      <c r="W70" s="164">
        <v>0</v>
      </c>
      <c r="X70" s="164">
        <v>0</v>
      </c>
      <c r="Y70" s="164">
        <v>0</v>
      </c>
      <c r="Z70" s="164">
        <v>0</v>
      </c>
      <c r="AA70" s="164">
        <v>0</v>
      </c>
      <c r="AB70" s="164">
        <v>0</v>
      </c>
      <c r="AC70" s="164">
        <v>0</v>
      </c>
      <c r="AD70" s="164">
        <v>0</v>
      </c>
      <c r="AE70" s="164">
        <v>0</v>
      </c>
      <c r="AF70" s="164">
        <v>0</v>
      </c>
      <c r="AG70" s="164">
        <v>0</v>
      </c>
      <c r="AH70" s="164">
        <v>0</v>
      </c>
      <c r="AI70" s="164">
        <v>0</v>
      </c>
      <c r="AJ70" s="164">
        <v>0</v>
      </c>
      <c r="AK70" s="164">
        <v>0</v>
      </c>
      <c r="AL70" s="164">
        <v>0</v>
      </c>
      <c r="AM70" s="164">
        <v>0</v>
      </c>
      <c r="AN70" s="164">
        <v>0</v>
      </c>
      <c r="AO70" s="164">
        <v>0</v>
      </c>
      <c r="AP70" s="164">
        <v>0</v>
      </c>
      <c r="AQ70" s="164">
        <v>0</v>
      </c>
      <c r="AR70" s="164">
        <v>0</v>
      </c>
      <c r="AS70" s="161"/>
      <c r="AT70" s="161"/>
      <c r="AU70" s="161"/>
      <c r="AV70" s="161"/>
      <c r="AW70" s="161"/>
      <c r="AX70" s="161"/>
      <c r="AY70" s="161"/>
      <c r="AZ70" s="161"/>
      <c r="BA70" s="161"/>
      <c r="BB70" s="161"/>
      <c r="BC70" s="161"/>
      <c r="BD70" s="161"/>
    </row>
    <row r="71" spans="2:56" ht="31.5">
      <c r="B71" s="71" t="s">
        <v>30</v>
      </c>
      <c r="C71" s="58" t="s">
        <v>89</v>
      </c>
      <c r="D71" s="51" t="s">
        <v>402</v>
      </c>
      <c r="F71" s="66" t="s">
        <v>275</v>
      </c>
      <c r="G71" s="126" t="s">
        <v>255</v>
      </c>
      <c r="H71" s="165">
        <v>738257084</v>
      </c>
      <c r="I71" s="65">
        <f t="shared" si="4"/>
        <v>736681684</v>
      </c>
      <c r="J71" s="164">
        <v>0</v>
      </c>
      <c r="K71" s="164">
        <v>650497827</v>
      </c>
      <c r="L71" s="164">
        <v>0</v>
      </c>
      <c r="M71" s="164">
        <v>40111757</v>
      </c>
      <c r="N71" s="164">
        <v>0</v>
      </c>
      <c r="O71" s="164">
        <v>0</v>
      </c>
      <c r="P71" s="164">
        <v>0</v>
      </c>
      <c r="Q71" s="164">
        <v>0</v>
      </c>
      <c r="R71" s="164">
        <v>0</v>
      </c>
      <c r="S71" s="164">
        <v>0</v>
      </c>
      <c r="T71" s="164">
        <v>0</v>
      </c>
      <c r="U71" s="164">
        <v>0</v>
      </c>
      <c r="V71" s="164">
        <v>0</v>
      </c>
      <c r="W71" s="164">
        <v>0</v>
      </c>
      <c r="X71" s="164">
        <v>0</v>
      </c>
      <c r="Y71" s="164">
        <v>0</v>
      </c>
      <c r="Z71" s="164">
        <v>0</v>
      </c>
      <c r="AA71" s="164">
        <v>0</v>
      </c>
      <c r="AB71" s="164">
        <v>3494300</v>
      </c>
      <c r="AC71" s="164">
        <v>1784500</v>
      </c>
      <c r="AD71" s="164">
        <v>0</v>
      </c>
      <c r="AE71" s="164">
        <v>1720500</v>
      </c>
      <c r="AF71" s="164">
        <v>13789100</v>
      </c>
      <c r="AG71" s="164">
        <v>0</v>
      </c>
      <c r="AH71" s="164">
        <v>2290200</v>
      </c>
      <c r="AI71" s="164">
        <v>0</v>
      </c>
      <c r="AJ71" s="164">
        <v>6036500</v>
      </c>
      <c r="AK71" s="164">
        <v>0</v>
      </c>
      <c r="AL71" s="164">
        <v>16957000</v>
      </c>
      <c r="AM71" s="164">
        <v>0</v>
      </c>
      <c r="AN71" s="164">
        <v>0</v>
      </c>
      <c r="AO71" s="164">
        <v>0</v>
      </c>
      <c r="AP71" s="164">
        <v>0</v>
      </c>
      <c r="AQ71" s="164">
        <v>0</v>
      </c>
      <c r="AR71" s="164">
        <v>0</v>
      </c>
      <c r="AS71" s="161"/>
      <c r="AT71" s="161"/>
      <c r="AU71" s="161"/>
      <c r="AV71" s="161"/>
      <c r="AW71" s="161"/>
      <c r="AX71" s="161"/>
      <c r="AY71" s="161"/>
      <c r="AZ71" s="161"/>
      <c r="BA71" s="161"/>
      <c r="BB71" s="161"/>
      <c r="BC71" s="161"/>
      <c r="BD71" s="161"/>
    </row>
    <row r="72" spans="2:56">
      <c r="B72" s="71" t="s">
        <v>31</v>
      </c>
      <c r="C72" s="58" t="s">
        <v>90</v>
      </c>
      <c r="D72" s="51" t="s">
        <v>201</v>
      </c>
      <c r="F72" s="66" t="s">
        <v>257</v>
      </c>
      <c r="G72" s="126" t="s">
        <v>258</v>
      </c>
      <c r="H72" s="165">
        <v>0</v>
      </c>
      <c r="I72" s="65">
        <f t="shared" si="4"/>
        <v>0</v>
      </c>
      <c r="J72" s="164">
        <v>0</v>
      </c>
      <c r="K72" s="164">
        <v>0</v>
      </c>
      <c r="L72" s="164">
        <v>0</v>
      </c>
      <c r="M72" s="164">
        <v>0</v>
      </c>
      <c r="N72" s="164">
        <v>0</v>
      </c>
      <c r="O72" s="164">
        <v>0</v>
      </c>
      <c r="P72" s="164">
        <v>0</v>
      </c>
      <c r="Q72" s="164">
        <v>0</v>
      </c>
      <c r="R72" s="164">
        <v>0</v>
      </c>
      <c r="S72" s="164">
        <v>0</v>
      </c>
      <c r="T72" s="164">
        <v>0</v>
      </c>
      <c r="U72" s="164">
        <v>0</v>
      </c>
      <c r="V72" s="164">
        <v>0</v>
      </c>
      <c r="W72" s="164">
        <v>0</v>
      </c>
      <c r="X72" s="164">
        <v>0</v>
      </c>
      <c r="Y72" s="164">
        <v>0</v>
      </c>
      <c r="Z72" s="164">
        <v>0</v>
      </c>
      <c r="AA72" s="164">
        <v>0</v>
      </c>
      <c r="AB72" s="164">
        <v>0</v>
      </c>
      <c r="AC72" s="164">
        <v>0</v>
      </c>
      <c r="AD72" s="164">
        <v>0</v>
      </c>
      <c r="AE72" s="164">
        <v>0</v>
      </c>
      <c r="AF72" s="164">
        <v>0</v>
      </c>
      <c r="AG72" s="164">
        <v>0</v>
      </c>
      <c r="AH72" s="164">
        <v>0</v>
      </c>
      <c r="AI72" s="164">
        <v>0</v>
      </c>
      <c r="AJ72" s="164">
        <v>0</v>
      </c>
      <c r="AK72" s="164">
        <v>0</v>
      </c>
      <c r="AL72" s="164">
        <v>0</v>
      </c>
      <c r="AM72" s="164">
        <v>0</v>
      </c>
      <c r="AN72" s="164">
        <v>0</v>
      </c>
      <c r="AO72" s="164">
        <v>0</v>
      </c>
      <c r="AP72" s="164">
        <v>0</v>
      </c>
      <c r="AQ72" s="164">
        <v>0</v>
      </c>
      <c r="AR72" s="164">
        <v>0</v>
      </c>
      <c r="AS72" s="161"/>
      <c r="AT72" s="161"/>
      <c r="AU72" s="161"/>
      <c r="AV72" s="161"/>
      <c r="AW72" s="161"/>
      <c r="AX72" s="161"/>
      <c r="AY72" s="161"/>
      <c r="AZ72" s="161"/>
      <c r="BA72" s="161"/>
      <c r="BB72" s="161"/>
      <c r="BC72" s="161"/>
      <c r="BD72" s="161"/>
    </row>
    <row r="73" spans="2:56">
      <c r="B73" s="71" t="s">
        <v>31</v>
      </c>
      <c r="C73" s="58" t="s">
        <v>90</v>
      </c>
      <c r="D73" s="51" t="s">
        <v>201</v>
      </c>
      <c r="F73" s="66" t="s">
        <v>351</v>
      </c>
      <c r="G73" s="126" t="s">
        <v>258</v>
      </c>
      <c r="H73" s="165">
        <v>0</v>
      </c>
      <c r="I73" s="65">
        <f t="shared" si="4"/>
        <v>0</v>
      </c>
      <c r="J73" s="164">
        <v>0</v>
      </c>
      <c r="K73" s="164">
        <v>0</v>
      </c>
      <c r="L73" s="164">
        <v>0</v>
      </c>
      <c r="M73" s="164">
        <v>0</v>
      </c>
      <c r="N73" s="164">
        <v>0</v>
      </c>
      <c r="O73" s="164">
        <v>0</v>
      </c>
      <c r="P73" s="164">
        <v>0</v>
      </c>
      <c r="Q73" s="164">
        <v>0</v>
      </c>
      <c r="R73" s="164">
        <v>0</v>
      </c>
      <c r="S73" s="164">
        <v>0</v>
      </c>
      <c r="T73" s="164">
        <v>0</v>
      </c>
      <c r="U73" s="164">
        <v>0</v>
      </c>
      <c r="V73" s="164">
        <v>0</v>
      </c>
      <c r="W73" s="164">
        <v>0</v>
      </c>
      <c r="X73" s="164">
        <v>0</v>
      </c>
      <c r="Y73" s="164">
        <v>0</v>
      </c>
      <c r="Z73" s="164">
        <v>0</v>
      </c>
      <c r="AA73" s="164">
        <v>0</v>
      </c>
      <c r="AB73" s="164">
        <v>0</v>
      </c>
      <c r="AC73" s="164">
        <v>0</v>
      </c>
      <c r="AD73" s="164">
        <v>0</v>
      </c>
      <c r="AE73" s="164">
        <v>0</v>
      </c>
      <c r="AF73" s="164">
        <v>0</v>
      </c>
      <c r="AG73" s="164">
        <v>0</v>
      </c>
      <c r="AH73" s="164">
        <v>0</v>
      </c>
      <c r="AI73" s="164">
        <v>0</v>
      </c>
      <c r="AJ73" s="164">
        <v>0</v>
      </c>
      <c r="AK73" s="164">
        <v>0</v>
      </c>
      <c r="AL73" s="164">
        <v>0</v>
      </c>
      <c r="AM73" s="164">
        <v>0</v>
      </c>
      <c r="AN73" s="164">
        <v>0</v>
      </c>
      <c r="AO73" s="164">
        <v>0</v>
      </c>
      <c r="AP73" s="164">
        <v>0</v>
      </c>
      <c r="AQ73" s="164">
        <v>0</v>
      </c>
      <c r="AR73" s="164">
        <v>0</v>
      </c>
      <c r="AS73" s="161"/>
      <c r="AT73" s="161"/>
      <c r="AU73" s="161"/>
      <c r="AV73" s="161"/>
      <c r="AW73" s="161"/>
      <c r="AX73" s="161"/>
      <c r="AY73" s="161"/>
      <c r="AZ73" s="161"/>
      <c r="BA73" s="161"/>
      <c r="BB73" s="161"/>
      <c r="BC73" s="161"/>
      <c r="BD73" s="161"/>
    </row>
    <row r="74" spans="2:56" ht="47.25">
      <c r="B74" s="78" t="s">
        <v>29</v>
      </c>
      <c r="C74" s="76" t="s">
        <v>130</v>
      </c>
      <c r="D74" s="6"/>
      <c r="F74" s="66"/>
      <c r="G74" s="126"/>
      <c r="H74" s="165">
        <v>0</v>
      </c>
      <c r="I74" s="65">
        <f t="shared" si="4"/>
        <v>0</v>
      </c>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1"/>
      <c r="AT74" s="161"/>
      <c r="AU74" s="161"/>
      <c r="AV74" s="161"/>
      <c r="AW74" s="161"/>
      <c r="AX74" s="161"/>
      <c r="AY74" s="161"/>
      <c r="AZ74" s="161"/>
      <c r="BA74" s="161"/>
      <c r="BB74" s="161"/>
      <c r="BC74" s="161"/>
      <c r="BD74" s="161"/>
    </row>
    <row r="75" spans="2:56" ht="31.5">
      <c r="B75" s="71" t="s">
        <v>32</v>
      </c>
      <c r="C75" s="58" t="s">
        <v>91</v>
      </c>
      <c r="D75" s="51" t="s">
        <v>201</v>
      </c>
      <c r="F75" s="66"/>
      <c r="G75" s="126"/>
      <c r="H75" s="165">
        <v>0</v>
      </c>
      <c r="I75" s="65">
        <f t="shared" si="4"/>
        <v>0</v>
      </c>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1"/>
      <c r="AT75" s="161"/>
      <c r="AU75" s="161"/>
      <c r="AV75" s="161"/>
      <c r="AW75" s="161"/>
      <c r="AX75" s="161"/>
      <c r="AY75" s="161"/>
      <c r="AZ75" s="161"/>
      <c r="BA75" s="161"/>
      <c r="BB75" s="161"/>
      <c r="BC75" s="161"/>
      <c r="BD75" s="161"/>
    </row>
    <row r="76" spans="2:56" ht="31.5">
      <c r="B76" s="71" t="s">
        <v>33</v>
      </c>
      <c r="C76" s="58" t="s">
        <v>131</v>
      </c>
      <c r="D76" s="51" t="s">
        <v>201</v>
      </c>
      <c r="F76" s="66"/>
      <c r="G76" s="126"/>
      <c r="H76" s="165">
        <v>0</v>
      </c>
      <c r="I76" s="65">
        <f t="shared" si="4"/>
        <v>0</v>
      </c>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1"/>
      <c r="AT76" s="161"/>
      <c r="AU76" s="161"/>
      <c r="AV76" s="161"/>
      <c r="AW76" s="161"/>
      <c r="AX76" s="161"/>
      <c r="AY76" s="161"/>
      <c r="AZ76" s="161"/>
      <c r="BA76" s="161"/>
      <c r="BB76" s="161"/>
      <c r="BC76" s="161"/>
      <c r="BD76" s="161"/>
    </row>
    <row r="77" spans="2:56" ht="47.25">
      <c r="B77" s="71" t="s">
        <v>34</v>
      </c>
      <c r="C77" s="58" t="s">
        <v>132</v>
      </c>
      <c r="D77" s="51" t="s">
        <v>201</v>
      </c>
      <c r="F77" s="126" t="s">
        <v>352</v>
      </c>
      <c r="G77" s="126" t="s">
        <v>353</v>
      </c>
      <c r="H77" s="165">
        <v>0</v>
      </c>
      <c r="I77" s="65">
        <f t="shared" si="4"/>
        <v>0</v>
      </c>
      <c r="J77" s="164">
        <v>0</v>
      </c>
      <c r="K77" s="164">
        <v>0</v>
      </c>
      <c r="L77" s="164">
        <v>0</v>
      </c>
      <c r="M77" s="164">
        <v>0</v>
      </c>
      <c r="N77" s="164">
        <v>0</v>
      </c>
      <c r="O77" s="164">
        <v>0</v>
      </c>
      <c r="P77" s="164">
        <v>0</v>
      </c>
      <c r="Q77" s="164">
        <v>0</v>
      </c>
      <c r="R77" s="164">
        <v>0</v>
      </c>
      <c r="S77" s="164">
        <v>0</v>
      </c>
      <c r="T77" s="164">
        <v>0</v>
      </c>
      <c r="U77" s="164">
        <v>0</v>
      </c>
      <c r="V77" s="164">
        <v>0</v>
      </c>
      <c r="W77" s="164">
        <v>0</v>
      </c>
      <c r="X77" s="164">
        <v>0</v>
      </c>
      <c r="Y77" s="164">
        <v>0</v>
      </c>
      <c r="Z77" s="164">
        <v>0</v>
      </c>
      <c r="AA77" s="164">
        <v>0</v>
      </c>
      <c r="AB77" s="164">
        <v>0</v>
      </c>
      <c r="AC77" s="164">
        <v>0</v>
      </c>
      <c r="AD77" s="164">
        <v>0</v>
      </c>
      <c r="AE77" s="164">
        <v>0</v>
      </c>
      <c r="AF77" s="164">
        <v>0</v>
      </c>
      <c r="AG77" s="164">
        <v>0</v>
      </c>
      <c r="AH77" s="164">
        <v>0</v>
      </c>
      <c r="AI77" s="164">
        <v>0</v>
      </c>
      <c r="AJ77" s="164">
        <v>0</v>
      </c>
      <c r="AK77" s="164">
        <v>0</v>
      </c>
      <c r="AL77" s="164">
        <v>0</v>
      </c>
      <c r="AM77" s="164">
        <v>0</v>
      </c>
      <c r="AN77" s="164">
        <v>0</v>
      </c>
      <c r="AO77" s="164">
        <v>0</v>
      </c>
      <c r="AP77" s="164">
        <v>0</v>
      </c>
      <c r="AQ77" s="164">
        <v>0</v>
      </c>
      <c r="AR77" s="164">
        <v>0</v>
      </c>
      <c r="AS77" s="161"/>
      <c r="AT77" s="161"/>
      <c r="AU77" s="161"/>
      <c r="AV77" s="161"/>
      <c r="AW77" s="161"/>
      <c r="AX77" s="161"/>
      <c r="AY77" s="161"/>
      <c r="AZ77" s="161"/>
      <c r="BA77" s="161"/>
      <c r="BB77" s="161"/>
      <c r="BC77" s="161"/>
      <c r="BD77" s="161"/>
    </row>
    <row r="78" spans="2:56">
      <c r="B78" s="71" t="s">
        <v>35</v>
      </c>
      <c r="C78" s="58" t="s">
        <v>92</v>
      </c>
      <c r="D78" s="51" t="s">
        <v>201</v>
      </c>
      <c r="F78" s="66"/>
      <c r="G78" s="126"/>
      <c r="H78" s="165">
        <v>0</v>
      </c>
      <c r="I78" s="65">
        <f t="shared" si="4"/>
        <v>0</v>
      </c>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1"/>
      <c r="AT78" s="161"/>
      <c r="AU78" s="161"/>
      <c r="AV78" s="161"/>
      <c r="AW78" s="161"/>
      <c r="AX78" s="161"/>
      <c r="AY78" s="161"/>
      <c r="AZ78" s="161"/>
      <c r="BA78" s="161"/>
      <c r="BB78" s="161"/>
      <c r="BC78" s="161"/>
      <c r="BD78" s="161"/>
    </row>
    <row r="79" spans="2:56" ht="31.5">
      <c r="B79" s="78" t="s">
        <v>36</v>
      </c>
      <c r="C79" s="76" t="s">
        <v>93</v>
      </c>
      <c r="D79" s="6"/>
      <c r="F79" s="66"/>
      <c r="G79" s="126"/>
      <c r="H79" s="165">
        <v>0</v>
      </c>
      <c r="I79" s="65">
        <f t="shared" si="4"/>
        <v>0</v>
      </c>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1"/>
      <c r="AT79" s="161"/>
      <c r="AU79" s="161"/>
      <c r="AV79" s="161"/>
      <c r="AW79" s="161"/>
      <c r="AX79" s="161"/>
      <c r="AY79" s="161"/>
      <c r="AZ79" s="161"/>
      <c r="BA79" s="161"/>
      <c r="BB79" s="161"/>
      <c r="BC79" s="161"/>
      <c r="BD79" s="161"/>
    </row>
    <row r="80" spans="2:56" ht="31.5">
      <c r="B80" s="70" t="s">
        <v>37</v>
      </c>
      <c r="C80" s="58" t="s">
        <v>94</v>
      </c>
      <c r="D80" s="51" t="s">
        <v>340</v>
      </c>
      <c r="F80" s="66" t="s">
        <v>265</v>
      </c>
      <c r="G80" s="126" t="s">
        <v>266</v>
      </c>
      <c r="H80" s="165">
        <v>119700</v>
      </c>
      <c r="I80" s="65">
        <f t="shared" si="4"/>
        <v>119700</v>
      </c>
      <c r="J80" s="164">
        <v>0</v>
      </c>
      <c r="K80" s="164">
        <v>0</v>
      </c>
      <c r="L80" s="164">
        <v>0</v>
      </c>
      <c r="M80" s="164">
        <v>0</v>
      </c>
      <c r="N80" s="164">
        <v>0</v>
      </c>
      <c r="O80" s="164">
        <v>0</v>
      </c>
      <c r="P80" s="164">
        <v>119700</v>
      </c>
      <c r="Q80" s="164">
        <v>0</v>
      </c>
      <c r="R80" s="164">
        <v>0</v>
      </c>
      <c r="S80" s="164">
        <v>0</v>
      </c>
      <c r="T80" s="164">
        <v>0</v>
      </c>
      <c r="U80" s="164">
        <v>0</v>
      </c>
      <c r="V80" s="164">
        <v>0</v>
      </c>
      <c r="W80" s="164">
        <v>0</v>
      </c>
      <c r="X80" s="164">
        <v>0</v>
      </c>
      <c r="Y80" s="164">
        <v>0</v>
      </c>
      <c r="Z80" s="164">
        <v>0</v>
      </c>
      <c r="AA80" s="164">
        <v>0</v>
      </c>
      <c r="AB80" s="164">
        <v>0</v>
      </c>
      <c r="AC80" s="164">
        <v>0</v>
      </c>
      <c r="AD80" s="164">
        <v>0</v>
      </c>
      <c r="AE80" s="164">
        <v>0</v>
      </c>
      <c r="AF80" s="164">
        <v>0</v>
      </c>
      <c r="AG80" s="164">
        <v>0</v>
      </c>
      <c r="AH80" s="164">
        <v>0</v>
      </c>
      <c r="AI80" s="164">
        <v>0</v>
      </c>
      <c r="AJ80" s="164">
        <v>0</v>
      </c>
      <c r="AK80" s="164">
        <v>0</v>
      </c>
      <c r="AL80" s="164">
        <v>0</v>
      </c>
      <c r="AM80" s="164">
        <v>0</v>
      </c>
      <c r="AN80" s="164">
        <v>0</v>
      </c>
      <c r="AO80" s="164">
        <v>0</v>
      </c>
      <c r="AP80" s="164">
        <v>0</v>
      </c>
      <c r="AQ80" s="164">
        <v>0</v>
      </c>
      <c r="AR80" s="164">
        <v>0</v>
      </c>
      <c r="AS80" s="161"/>
      <c r="AT80" s="161"/>
      <c r="AU80" s="161"/>
      <c r="AV80" s="161"/>
      <c r="AW80" s="161"/>
      <c r="AX80" s="161"/>
      <c r="AY80" s="161"/>
      <c r="AZ80" s="161"/>
      <c r="BA80" s="161"/>
      <c r="BB80" s="161"/>
      <c r="BC80" s="161"/>
      <c r="BD80" s="161"/>
    </row>
    <row r="81" spans="2:56" ht="31.5">
      <c r="B81" s="71" t="s">
        <v>38</v>
      </c>
      <c r="C81" s="58" t="s">
        <v>95</v>
      </c>
      <c r="D81" s="51" t="s">
        <v>349</v>
      </c>
      <c r="F81" s="66" t="s">
        <v>354</v>
      </c>
      <c r="G81" s="126" t="s">
        <v>233</v>
      </c>
      <c r="H81" s="165">
        <v>291458</v>
      </c>
      <c r="I81" s="65">
        <f t="shared" si="4"/>
        <v>0</v>
      </c>
      <c r="J81" s="164">
        <v>0</v>
      </c>
      <c r="K81" s="164">
        <v>0</v>
      </c>
      <c r="L81" s="164">
        <v>0</v>
      </c>
      <c r="M81" s="164">
        <v>0</v>
      </c>
      <c r="N81" s="164">
        <v>0</v>
      </c>
      <c r="O81" s="164">
        <v>0</v>
      </c>
      <c r="P81" s="164">
        <v>0</v>
      </c>
      <c r="Q81" s="164">
        <v>0</v>
      </c>
      <c r="R81" s="164">
        <v>0</v>
      </c>
      <c r="S81" s="164">
        <v>0</v>
      </c>
      <c r="T81" s="164">
        <v>0</v>
      </c>
      <c r="U81" s="164">
        <v>0</v>
      </c>
      <c r="V81" s="164">
        <v>0</v>
      </c>
      <c r="W81" s="164">
        <v>0</v>
      </c>
      <c r="X81" s="164">
        <v>0</v>
      </c>
      <c r="Y81" s="164">
        <v>0</v>
      </c>
      <c r="Z81" s="164">
        <v>0</v>
      </c>
      <c r="AA81" s="164">
        <v>0</v>
      </c>
      <c r="AB81" s="164">
        <v>0</v>
      </c>
      <c r="AC81" s="164">
        <v>0</v>
      </c>
      <c r="AD81" s="164">
        <v>0</v>
      </c>
      <c r="AE81" s="164">
        <v>0</v>
      </c>
      <c r="AF81" s="164">
        <v>0</v>
      </c>
      <c r="AG81" s="164">
        <v>0</v>
      </c>
      <c r="AH81" s="164">
        <v>0</v>
      </c>
      <c r="AI81" s="164">
        <v>0</v>
      </c>
      <c r="AJ81" s="164">
        <v>0</v>
      </c>
      <c r="AK81" s="164">
        <v>0</v>
      </c>
      <c r="AL81" s="164">
        <v>0</v>
      </c>
      <c r="AM81" s="164">
        <v>0</v>
      </c>
      <c r="AN81" s="164">
        <v>0</v>
      </c>
      <c r="AO81" s="164">
        <v>0</v>
      </c>
      <c r="AP81" s="164">
        <v>0</v>
      </c>
      <c r="AQ81" s="164">
        <v>0</v>
      </c>
      <c r="AR81" s="164">
        <v>0</v>
      </c>
      <c r="AS81" s="161"/>
      <c r="AT81" s="161"/>
      <c r="AU81" s="161"/>
      <c r="AV81" s="161"/>
      <c r="AW81" s="161"/>
      <c r="AX81" s="161"/>
      <c r="AY81" s="161"/>
      <c r="AZ81" s="161"/>
      <c r="BA81" s="161"/>
      <c r="BB81" s="161"/>
      <c r="BC81" s="161"/>
      <c r="BD81" s="161"/>
    </row>
    <row r="82" spans="2:56" ht="31.5">
      <c r="B82" s="70" t="s">
        <v>39</v>
      </c>
      <c r="C82" s="58" t="s">
        <v>96</v>
      </c>
      <c r="D82" s="51" t="s">
        <v>402</v>
      </c>
      <c r="F82" s="66" t="s">
        <v>278</v>
      </c>
      <c r="G82" s="126" t="s">
        <v>233</v>
      </c>
      <c r="H82" s="165">
        <v>12008188</v>
      </c>
      <c r="I82" s="65">
        <f t="shared" si="4"/>
        <v>11224938</v>
      </c>
      <c r="J82" s="164">
        <v>0</v>
      </c>
      <c r="K82" s="164">
        <v>0</v>
      </c>
      <c r="L82" s="164">
        <v>0</v>
      </c>
      <c r="M82" s="164">
        <v>150000</v>
      </c>
      <c r="N82" s="164">
        <v>0</v>
      </c>
      <c r="O82" s="164">
        <v>0</v>
      </c>
      <c r="P82" s="164">
        <v>2687621</v>
      </c>
      <c r="Q82" s="164">
        <v>32066</v>
      </c>
      <c r="R82" s="164">
        <v>1265869</v>
      </c>
      <c r="S82" s="164">
        <v>0</v>
      </c>
      <c r="T82" s="164">
        <v>0</v>
      </c>
      <c r="U82" s="164">
        <v>0</v>
      </c>
      <c r="V82" s="164">
        <v>0</v>
      </c>
      <c r="W82" s="164">
        <v>2028661</v>
      </c>
      <c r="X82" s="164">
        <v>0</v>
      </c>
      <c r="Y82" s="164">
        <v>0</v>
      </c>
      <c r="Z82" s="164">
        <v>4218</v>
      </c>
      <c r="AA82" s="164">
        <v>0</v>
      </c>
      <c r="AB82" s="164">
        <v>280386</v>
      </c>
      <c r="AC82" s="164">
        <v>1356621</v>
      </c>
      <c r="AD82" s="164">
        <v>0</v>
      </c>
      <c r="AE82" s="164">
        <v>0</v>
      </c>
      <c r="AF82" s="164">
        <v>2895484</v>
      </c>
      <c r="AG82" s="164">
        <v>0</v>
      </c>
      <c r="AH82" s="164">
        <v>150000</v>
      </c>
      <c r="AI82" s="164">
        <v>0</v>
      </c>
      <c r="AJ82" s="164">
        <v>0</v>
      </c>
      <c r="AK82" s="164">
        <v>0</v>
      </c>
      <c r="AL82" s="164">
        <v>0</v>
      </c>
      <c r="AM82" s="164">
        <v>0</v>
      </c>
      <c r="AN82" s="164">
        <v>0</v>
      </c>
      <c r="AO82" s="164">
        <v>350162</v>
      </c>
      <c r="AP82" s="164">
        <v>23850</v>
      </c>
      <c r="AQ82" s="164">
        <v>0</v>
      </c>
      <c r="AR82" s="164">
        <v>0</v>
      </c>
      <c r="AS82" s="161"/>
      <c r="AT82" s="161"/>
      <c r="AU82" s="161"/>
      <c r="AV82" s="161"/>
      <c r="AW82" s="161"/>
      <c r="AX82" s="161"/>
      <c r="AY82" s="161"/>
      <c r="AZ82" s="161"/>
      <c r="BA82" s="161"/>
      <c r="BB82" s="161"/>
      <c r="BC82" s="161"/>
      <c r="BD82" s="161"/>
    </row>
    <row r="83" spans="2:56" ht="31.5">
      <c r="B83" s="71" t="s">
        <v>40</v>
      </c>
      <c r="C83" s="58" t="s">
        <v>97</v>
      </c>
      <c r="D83" s="51" t="s">
        <v>229</v>
      </c>
      <c r="F83" s="66"/>
      <c r="G83" s="126"/>
      <c r="H83" s="165">
        <v>0</v>
      </c>
      <c r="I83" s="65">
        <f t="shared" si="4"/>
        <v>0</v>
      </c>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row>
    <row r="84" spans="2:56">
      <c r="B84" s="71"/>
      <c r="C84" s="58"/>
      <c r="D84" s="131"/>
      <c r="F84" s="66"/>
      <c r="G84" s="126"/>
      <c r="H84" s="165">
        <v>0</v>
      </c>
      <c r="I84" s="65">
        <f t="shared" si="4"/>
        <v>0</v>
      </c>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row>
    <row r="85" spans="2:56">
      <c r="F85" s="166"/>
      <c r="G85" s="166"/>
      <c r="H85" s="165">
        <v>0</v>
      </c>
      <c r="I85" s="65">
        <f t="shared" si="4"/>
        <v>0</v>
      </c>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row>
    <row r="86" spans="2:56">
      <c r="F86" s="11"/>
      <c r="G86" s="11"/>
      <c r="H86" s="162" t="s">
        <v>189</v>
      </c>
      <c r="I86" s="129" t="s">
        <v>177</v>
      </c>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row>
    <row r="87" spans="2:56" ht="21">
      <c r="B87" s="79" t="s">
        <v>98</v>
      </c>
      <c r="H87" s="162">
        <f>SUM(H12:H86)</f>
        <v>16245882972</v>
      </c>
      <c r="I87" s="159">
        <f>SUM(I12:I86)</f>
        <v>15805707543</v>
      </c>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row>
    <row r="88" spans="2:56">
      <c r="B88" s="2" t="s">
        <v>355</v>
      </c>
      <c r="F88" s="171"/>
      <c r="G88" s="17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row>
    <row r="89" spans="2:56">
      <c r="B89" s="2">
        <v>1</v>
      </c>
      <c r="C89" s="1" t="s">
        <v>235</v>
      </c>
      <c r="D89" s="130">
        <v>556631773</v>
      </c>
      <c r="F89" s="172"/>
      <c r="G89" s="170"/>
      <c r="I89" s="173"/>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row>
    <row r="90" spans="2:56">
      <c r="B90" s="2">
        <v>2</v>
      </c>
      <c r="C90" s="1" t="s">
        <v>238</v>
      </c>
      <c r="D90" s="130">
        <v>392011961</v>
      </c>
      <c r="F90" s="172"/>
      <c r="G90" s="170"/>
      <c r="H90" s="153"/>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row>
    <row r="91" spans="2:56">
      <c r="B91" s="2">
        <v>3</v>
      </c>
      <c r="C91" s="1" t="s">
        <v>239</v>
      </c>
      <c r="D91" s="130">
        <v>8220526</v>
      </c>
      <c r="F91" s="172"/>
      <c r="G91" s="170"/>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row>
    <row r="92" spans="2:56">
      <c r="B92" s="2">
        <v>4</v>
      </c>
      <c r="C92" s="1" t="s">
        <v>356</v>
      </c>
      <c r="D92" s="130">
        <v>79986586</v>
      </c>
      <c r="F92" s="172"/>
      <c r="G92" s="170"/>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row>
    <row r="93" spans="2:56">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row>
    <row r="94" spans="2:56">
      <c r="C94" s="175"/>
      <c r="D94" s="176"/>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row>
    <row r="95" spans="2:56">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row>
    <row r="96" spans="2:56">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row>
    <row r="97" spans="2:56">
      <c r="B97" s="1"/>
      <c r="E97" s="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row>
    <row r="98" spans="2:56">
      <c r="B98" s="1"/>
      <c r="E98" s="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row>
    <row r="99" spans="2:56">
      <c r="B99" s="1"/>
      <c r="E99" s="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row>
    <row r="100" spans="2:56">
      <c r="B100" s="1"/>
      <c r="E100" s="1"/>
    </row>
    <row r="101" spans="2:56">
      <c r="B101" s="1"/>
      <c r="E101" s="1"/>
    </row>
    <row r="102" spans="2:56">
      <c r="B102" s="1"/>
      <c r="E102" s="1"/>
    </row>
    <row r="103" spans="2:56">
      <c r="B103" s="1"/>
      <c r="E103" s="1"/>
    </row>
    <row r="104" spans="2:56">
      <c r="B104" s="1"/>
      <c r="E104" s="1"/>
    </row>
    <row r="105" spans="2:56">
      <c r="B105" s="1"/>
      <c r="E105" s="1"/>
    </row>
    <row r="106" spans="2:56">
      <c r="B106" s="1"/>
      <c r="E106" s="1"/>
    </row>
    <row r="107" spans="2:56">
      <c r="B107" s="1"/>
      <c r="E107" s="1"/>
    </row>
    <row r="108" spans="2:56">
      <c r="B108" s="1"/>
      <c r="E108" s="1"/>
    </row>
    <row r="109" spans="2:56">
      <c r="B109" s="1"/>
      <c r="E109" s="1"/>
    </row>
    <row r="111" spans="2:56">
      <c r="B111" s="1"/>
      <c r="E111" s="1"/>
    </row>
  </sheetData>
  <autoFilter ref="B9:AR111"/>
  <mergeCells count="6">
    <mergeCell ref="B7:D7"/>
    <mergeCell ref="F7:H7"/>
    <mergeCell ref="I7:L7"/>
    <mergeCell ref="B8:D8"/>
    <mergeCell ref="F8:H8"/>
    <mergeCell ref="I8:L8"/>
  </mergeCells>
  <conditionalFormatting sqref="D45 D35 D18:D21">
    <cfRule type="containsText" dxfId="47" priority="54" operator="containsText" text="Including;Not Applicable;Not included">
      <formula>NOT(ISERROR(SEARCH("Including;Not Applicable;Not included",D18)))</formula>
    </cfRule>
  </conditionalFormatting>
  <conditionalFormatting sqref="D43:D44">
    <cfRule type="containsText" dxfId="46" priority="47" operator="containsText" text="Including;Not Applicable;Not included">
      <formula>NOT(ISERROR(SEARCH("Including;Not Applicable;Not included",D43)))</formula>
    </cfRule>
  </conditionalFormatting>
  <conditionalFormatting sqref="D83">
    <cfRule type="containsText" dxfId="44" priority="48" operator="containsText" text="Including;Not Applicable;Not included">
      <formula>NOT(ISERROR(SEARCH("Including;Not Applicable;Not included",D83)))</formula>
    </cfRule>
  </conditionalFormatting>
  <conditionalFormatting sqref="D50">
    <cfRule type="containsText" dxfId="43" priority="53" operator="containsText" text="Including;Not Applicable;Not included">
      <formula>NOT(ISERROR(SEARCH("Including;Not Applicable;Not included",D50)))</formula>
    </cfRule>
  </conditionalFormatting>
  <conditionalFormatting sqref="D66">
    <cfRule type="containsText" dxfId="42" priority="51" operator="containsText" text="Including;Not Applicable;Not included">
      <formula>NOT(ISERROR(SEARCH("Including;Not Applicable;Not included",D66)))</formula>
    </cfRule>
  </conditionalFormatting>
  <conditionalFormatting sqref="D67">
    <cfRule type="containsText" dxfId="41" priority="50" operator="containsText" text="Including;Not Applicable;Not included">
      <formula>NOT(ISERROR(SEARCH("Including;Not Applicable;Not included",D67)))</formula>
    </cfRule>
  </conditionalFormatting>
  <conditionalFormatting sqref="D53">
    <cfRule type="containsText" dxfId="40" priority="33" operator="containsText" text="Including;Not Applicable;Not included">
      <formula>NOT(ISERROR(SEARCH("Including;Not Applicable;Not included",D53)))</formula>
    </cfRule>
  </conditionalFormatting>
  <conditionalFormatting sqref="D28">
    <cfRule type="containsText" dxfId="39" priority="46" operator="containsText" text="Including;Not Applicable;Not included">
      <formula>NOT(ISERROR(SEARCH("Including;Not Applicable;Not included",D28)))</formula>
    </cfRule>
  </conditionalFormatting>
  <conditionalFormatting sqref="D12:D13">
    <cfRule type="containsText" dxfId="38" priority="45" operator="containsText" text="Including;Not Applicable;Not included">
      <formula>NOT(ISERROR(SEARCH("Including;Not Applicable;Not included",D12)))</formula>
    </cfRule>
  </conditionalFormatting>
  <conditionalFormatting sqref="D32">
    <cfRule type="containsText" dxfId="37" priority="43" operator="containsText" text="Including;Not Applicable;Not included">
      <formula>NOT(ISERROR(SEARCH("Including;Not Applicable;Not included",D32)))</formula>
    </cfRule>
  </conditionalFormatting>
  <conditionalFormatting sqref="D51">
    <cfRule type="containsText" dxfId="36" priority="37" operator="containsText" text="Including;Not Applicable;Not included">
      <formula>NOT(ISERROR(SEARCH("Including;Not Applicable;Not included",D51)))</formula>
    </cfRule>
  </conditionalFormatting>
  <conditionalFormatting sqref="D64">
    <cfRule type="containsText" dxfId="35" priority="41" operator="containsText" text="Including;Not Applicable;Not included">
      <formula>NOT(ISERROR(SEARCH("Including;Not Applicable;Not included",D64)))</formula>
    </cfRule>
  </conditionalFormatting>
  <conditionalFormatting sqref="D22:D27">
    <cfRule type="containsText" dxfId="34" priority="39" operator="containsText" text="Including;Not Applicable;Not included">
      <formula>NOT(ISERROR(SEARCH("Including;Not Applicable;Not included",D22)))</formula>
    </cfRule>
  </conditionalFormatting>
  <conditionalFormatting sqref="D14">
    <cfRule type="containsText" dxfId="27" priority="29" operator="containsText" text="Including;Not Applicable;Not included">
      <formula>NOT(ISERROR(SEARCH("Including;Not Applicable;Not included",D14)))</formula>
    </cfRule>
  </conditionalFormatting>
  <conditionalFormatting sqref="D29">
    <cfRule type="containsText" dxfId="26" priority="15" operator="containsText" text="Including;Not Applicable;Not included">
      <formula>NOT(ISERROR(SEARCH("Including;Not Applicable;Not included",D29)))</formula>
    </cfRule>
  </conditionalFormatting>
  <conditionalFormatting sqref="D16">
    <cfRule type="containsText" dxfId="24" priority="17" operator="containsText" text="Including;Not Applicable;Not included">
      <formula>NOT(ISERROR(SEARCH("Including;Not Applicable;Not included",D16)))</formula>
    </cfRule>
  </conditionalFormatting>
  <conditionalFormatting sqref="D80">
    <cfRule type="containsText" dxfId="23" priority="25" operator="containsText" text="Including;Not Applicable;Not included">
      <formula>NOT(ISERROR(SEARCH("Including;Not Applicable;Not included",D80)))</formula>
    </cfRule>
  </conditionalFormatting>
  <conditionalFormatting sqref="D38">
    <cfRule type="containsText" dxfId="22" priority="12" operator="containsText" text="Including;Not Applicable;Not included">
      <formula>NOT(ISERROR(SEARCH("Including;Not Applicable;Not included",D38)))</formula>
    </cfRule>
  </conditionalFormatting>
  <conditionalFormatting sqref="F34">
    <cfRule type="duplicateValues" dxfId="21" priority="21"/>
  </conditionalFormatting>
  <conditionalFormatting sqref="D81 D65 D52 D48 D41 D33 D69:D70">
    <cfRule type="containsText" dxfId="20" priority="20" operator="containsText" text="Including;Not Applicable;Not included">
      <formula>NOT(ISERROR(SEARCH("Including;Not Applicable;Not included",D33)))</formula>
    </cfRule>
  </conditionalFormatting>
  <conditionalFormatting sqref="D49">
    <cfRule type="containsText" dxfId="19" priority="19" operator="containsText" text="Including;Not Applicable;Not included">
      <formula>NOT(ISERROR(SEARCH("Including;Not Applicable;Not included",D49)))</formula>
    </cfRule>
  </conditionalFormatting>
  <conditionalFormatting sqref="D15">
    <cfRule type="containsText" dxfId="18" priority="18" operator="containsText" text="Including;Not Applicable;Not included">
      <formula>NOT(ISERROR(SEARCH("Including;Not Applicable;Not included",D15)))</formula>
    </cfRule>
  </conditionalFormatting>
  <conditionalFormatting sqref="D17">
    <cfRule type="containsText" dxfId="17" priority="16" operator="containsText" text="Including;Not Applicable;Not included">
      <formula>NOT(ISERROR(SEARCH("Including;Not Applicable;Not included",D17)))</formula>
    </cfRule>
  </conditionalFormatting>
  <conditionalFormatting sqref="D31">
    <cfRule type="containsText" dxfId="16" priority="14" operator="containsText" text="Including;Not Applicable;Not included">
      <formula>NOT(ISERROR(SEARCH("Including;Not Applicable;Not included",D31)))</formula>
    </cfRule>
  </conditionalFormatting>
  <conditionalFormatting sqref="D34">
    <cfRule type="containsText" dxfId="15" priority="13" operator="containsText" text="Including;Not Applicable;Not included">
      <formula>NOT(ISERROR(SEARCH("Including;Not Applicable;Not included",D34)))</formula>
    </cfRule>
  </conditionalFormatting>
  <conditionalFormatting sqref="D39">
    <cfRule type="containsText" dxfId="14" priority="11" operator="containsText" text="Including;Not Applicable;Not included">
      <formula>NOT(ISERROR(SEARCH("Including;Not Applicable;Not included",D39)))</formula>
    </cfRule>
  </conditionalFormatting>
  <conditionalFormatting sqref="D40">
    <cfRule type="containsText" dxfId="13" priority="10" operator="containsText" text="Including;Not Applicable;Not included">
      <formula>NOT(ISERROR(SEARCH("Including;Not Applicable;Not included",D40)))</formula>
    </cfRule>
  </conditionalFormatting>
  <conditionalFormatting sqref="D42">
    <cfRule type="containsText" dxfId="12" priority="9" operator="containsText" text="Including;Not Applicable;Not included">
      <formula>NOT(ISERROR(SEARCH("Including;Not Applicable;Not included",D42)))</formula>
    </cfRule>
  </conditionalFormatting>
  <conditionalFormatting sqref="D47">
    <cfRule type="containsText" dxfId="11" priority="8" operator="containsText" text="Including;Not Applicable;Not included">
      <formula>NOT(ISERROR(SEARCH("Including;Not Applicable;Not included",D47)))</formula>
    </cfRule>
  </conditionalFormatting>
  <conditionalFormatting sqref="D59">
    <cfRule type="containsText" dxfId="10" priority="7" operator="containsText" text="Including;Not Applicable;Not included">
      <formula>NOT(ISERROR(SEARCH("Including;Not Applicable;Not included",D59)))</formula>
    </cfRule>
  </conditionalFormatting>
  <conditionalFormatting sqref="D71">
    <cfRule type="containsText" dxfId="9" priority="6" operator="containsText" text="Including;Not Applicable;Not included">
      <formula>NOT(ISERROR(SEARCH("Including;Not Applicable;Not included",D71)))</formula>
    </cfRule>
  </conditionalFormatting>
  <conditionalFormatting sqref="D82">
    <cfRule type="containsText" dxfId="8" priority="4" operator="containsText" text="Including;Not Applicable;Not included">
      <formula>NOT(ISERROR(SEARCH("Including;Not Applicable;Not included",D82)))</formula>
    </cfRule>
  </conditionalFormatting>
  <conditionalFormatting sqref="D54:D56">
    <cfRule type="containsText" dxfId="6" priority="3" operator="containsText" text="Including;Not Applicable;Not included">
      <formula>NOT(ISERROR(SEARCH("Including;Not Applicable;Not included",D54)))</formula>
    </cfRule>
  </conditionalFormatting>
  <conditionalFormatting sqref="D72:D73">
    <cfRule type="containsText" dxfId="3" priority="2" operator="containsText" text="Including;Not Applicable;Not included">
      <formula>NOT(ISERROR(SEARCH("Including;Not Applicable;Not included",D72)))</formula>
    </cfRule>
  </conditionalFormatting>
  <conditionalFormatting sqref="D75:D78">
    <cfRule type="containsText" dxfId="1" priority="1" operator="containsText" text="Including;Not Applicable;Not included">
      <formula>NOT(ISERROR(SEARCH("Including;Not Applicable;Not included",D75)))</formula>
    </cfRule>
  </conditionalFormatting>
  <dataValidations count="1">
    <dataValidation type="list" showInputMessage="1" showErrorMessage="1" errorTitle="Unrecognized format" error="Please choose among the following options: Included, Not applicable or Not included" promptTitle="Inclus dans le rapport ITIE" prompt="_x000a_Veuillez sélectionner l’une des options suivantes:_x000a__x000a_Inclus et rapproché_x000a_Inclus et rapproché en partie_x000a_Inclus et non rapproché_x000a_Pas Inclus_x000a_Non applicable" sqref="D38:D45 D80:D83 D64:D67 D69:D73 D59 D12:D29 D47:D56 D31:D35 D75:D78">
      <formula1>"Inclus et rapproché,Inclus et rapproché en partie,Inclus et non rapproché,Pas Inclus,Non applicable,&lt;sélectionner l'option&gt;"</formula1>
    </dataValidation>
  </dataValidations>
  <pageMargins left="0.75" right="0.75" top="1" bottom="1" header="0.5" footer="0.5"/>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41"/>
  <sheetViews>
    <sheetView topLeftCell="I10" workbookViewId="0">
      <selection activeCell="K32" sqref="K32"/>
    </sheetView>
  </sheetViews>
  <sheetFormatPr baseColWidth="10" defaultColWidth="9" defaultRowHeight="15.75"/>
  <cols>
    <col min="4" max="4" width="28.875" bestFit="1" customWidth="1"/>
    <col min="5" max="5" width="18.75" bestFit="1" customWidth="1"/>
    <col min="6" max="6" width="58.25" customWidth="1"/>
    <col min="8" max="8" width="55.875" bestFit="1" customWidth="1"/>
    <col min="9" max="9" width="24.875" bestFit="1" customWidth="1"/>
    <col min="10" max="10" width="47.375" bestFit="1" customWidth="1"/>
    <col min="13" max="13" width="10.875" bestFit="1" customWidth="1"/>
    <col min="14" max="14" width="12.375" bestFit="1" customWidth="1"/>
    <col min="15" max="15" width="31.375" customWidth="1"/>
  </cols>
  <sheetData>
    <row r="3" spans="4:9">
      <c r="D3" s="168" t="s">
        <v>358</v>
      </c>
      <c r="E3" t="s">
        <v>359</v>
      </c>
      <c r="F3" t="s">
        <v>141</v>
      </c>
    </row>
    <row r="4" spans="4:9">
      <c r="D4" s="167" t="s">
        <v>396</v>
      </c>
      <c r="E4" s="158">
        <v>101924153</v>
      </c>
      <c r="F4" s="126" t="s">
        <v>251</v>
      </c>
    </row>
    <row r="5" spans="4:9">
      <c r="D5" s="167" t="s">
        <v>362</v>
      </c>
      <c r="E5" s="158">
        <v>86530172</v>
      </c>
      <c r="F5" s="126" t="s">
        <v>81</v>
      </c>
    </row>
    <row r="6" spans="4:9">
      <c r="D6" s="167" t="s">
        <v>386</v>
      </c>
      <c r="E6" s="158">
        <v>83774484</v>
      </c>
      <c r="F6" s="126" t="s">
        <v>240</v>
      </c>
    </row>
    <row r="7" spans="4:9">
      <c r="D7" s="167" t="s">
        <v>363</v>
      </c>
      <c r="E7" s="158">
        <v>58206438</v>
      </c>
      <c r="F7" s="66" t="s">
        <v>263</v>
      </c>
      <c r="H7" s="168" t="s">
        <v>358</v>
      </c>
      <c r="I7" t="s">
        <v>399</v>
      </c>
    </row>
    <row r="8" spans="4:9">
      <c r="D8" s="167" t="s">
        <v>383</v>
      </c>
      <c r="E8" s="158">
        <v>29992198</v>
      </c>
      <c r="F8" s="66" t="s">
        <v>250</v>
      </c>
      <c r="H8" s="167" t="s">
        <v>347</v>
      </c>
      <c r="I8" s="169">
        <v>38482905</v>
      </c>
    </row>
    <row r="9" spans="4:9">
      <c r="D9" s="167" t="s">
        <v>397</v>
      </c>
      <c r="E9" s="158">
        <v>27697976</v>
      </c>
      <c r="F9" s="126" t="s">
        <v>347</v>
      </c>
      <c r="H9" s="167" t="s">
        <v>81</v>
      </c>
      <c r="I9" s="169">
        <v>86530172</v>
      </c>
    </row>
    <row r="10" spans="4:9">
      <c r="D10" s="167" t="s">
        <v>372</v>
      </c>
      <c r="E10" s="158">
        <v>15452728</v>
      </c>
      <c r="F10" s="1" t="s">
        <v>235</v>
      </c>
      <c r="H10" s="167" t="s">
        <v>354</v>
      </c>
      <c r="I10" s="169">
        <v>291458</v>
      </c>
    </row>
    <row r="11" spans="4:9">
      <c r="D11" s="167" t="s">
        <v>369</v>
      </c>
      <c r="E11" s="158">
        <v>7379919</v>
      </c>
      <c r="F11" s="66" t="s">
        <v>232</v>
      </c>
      <c r="H11" s="167" t="s">
        <v>263</v>
      </c>
      <c r="I11" s="169">
        <v>70673506</v>
      </c>
    </row>
    <row r="12" spans="4:9">
      <c r="D12" s="167" t="s">
        <v>361</v>
      </c>
      <c r="E12" s="158">
        <v>7275880</v>
      </c>
      <c r="F12" s="1" t="s">
        <v>235</v>
      </c>
      <c r="H12" s="167" t="s">
        <v>256</v>
      </c>
      <c r="I12" s="169">
        <v>4300000</v>
      </c>
    </row>
    <row r="13" spans="4:9">
      <c r="D13" s="167" t="s">
        <v>394</v>
      </c>
      <c r="E13" s="158">
        <v>7036668</v>
      </c>
      <c r="F13" s="1" t="s">
        <v>238</v>
      </c>
      <c r="H13" s="167" t="s">
        <v>254</v>
      </c>
      <c r="I13" s="169">
        <v>2150000</v>
      </c>
    </row>
    <row r="14" spans="4:9">
      <c r="D14" s="167" t="s">
        <v>374</v>
      </c>
      <c r="E14" s="158">
        <v>6238034</v>
      </c>
      <c r="F14" s="66" t="s">
        <v>263</v>
      </c>
      <c r="H14" s="167" t="s">
        <v>232</v>
      </c>
      <c r="I14" s="169">
        <v>7379919</v>
      </c>
    </row>
    <row r="15" spans="4:9">
      <c r="D15" s="167" t="s">
        <v>375</v>
      </c>
      <c r="E15" s="158">
        <v>6229034</v>
      </c>
      <c r="F15" s="66" t="s">
        <v>263</v>
      </c>
      <c r="H15" s="167" t="s">
        <v>235</v>
      </c>
      <c r="I15" s="169">
        <v>22795588</v>
      </c>
    </row>
    <row r="16" spans="4:9">
      <c r="D16" s="167" t="s">
        <v>360</v>
      </c>
      <c r="E16" s="158">
        <v>3827819</v>
      </c>
      <c r="F16" s="126" t="s">
        <v>347</v>
      </c>
      <c r="H16" s="167" t="s">
        <v>234</v>
      </c>
      <c r="I16" s="169">
        <v>278740</v>
      </c>
    </row>
    <row r="17" spans="4:15">
      <c r="D17" s="167" t="s">
        <v>385</v>
      </c>
      <c r="E17" s="158">
        <v>3135314</v>
      </c>
      <c r="F17" s="126" t="s">
        <v>250</v>
      </c>
      <c r="H17" s="167" t="s">
        <v>271</v>
      </c>
      <c r="I17" s="169">
        <v>2675031</v>
      </c>
    </row>
    <row r="18" spans="4:15">
      <c r="D18" s="167" t="s">
        <v>366</v>
      </c>
      <c r="E18" s="158">
        <v>3000000</v>
      </c>
      <c r="F18" s="66" t="s">
        <v>256</v>
      </c>
      <c r="H18" s="167" t="s">
        <v>275</v>
      </c>
      <c r="I18" s="169">
        <v>1575400</v>
      </c>
    </row>
    <row r="19" spans="4:15">
      <c r="D19" s="167" t="s">
        <v>367</v>
      </c>
      <c r="E19" s="158">
        <v>2779730</v>
      </c>
      <c r="F19" s="126" t="s">
        <v>347</v>
      </c>
      <c r="H19" s="167" t="s">
        <v>278</v>
      </c>
      <c r="I19" s="169">
        <v>783250</v>
      </c>
    </row>
    <row r="20" spans="4:15">
      <c r="D20" s="167" t="s">
        <v>382</v>
      </c>
      <c r="E20" s="158">
        <v>2675031</v>
      </c>
      <c r="F20" s="126" t="s">
        <v>271</v>
      </c>
      <c r="H20" s="167" t="s">
        <v>250</v>
      </c>
      <c r="I20" s="169">
        <v>33127512</v>
      </c>
    </row>
    <row r="21" spans="4:15">
      <c r="D21" s="167" t="s">
        <v>392</v>
      </c>
      <c r="E21" s="158">
        <v>2490000</v>
      </c>
      <c r="F21" s="126" t="s">
        <v>237</v>
      </c>
      <c r="H21" s="167" t="s">
        <v>240</v>
      </c>
      <c r="I21" s="169">
        <v>83774484</v>
      </c>
    </row>
    <row r="22" spans="4:15">
      <c r="D22" s="167" t="s">
        <v>391</v>
      </c>
      <c r="E22" s="158">
        <v>2246191</v>
      </c>
      <c r="F22" s="126" t="s">
        <v>237</v>
      </c>
      <c r="H22" s="167" t="s">
        <v>259</v>
      </c>
      <c r="I22" s="169">
        <v>231796</v>
      </c>
    </row>
    <row r="23" spans="4:15">
      <c r="D23" s="167" t="s">
        <v>368</v>
      </c>
      <c r="E23" s="158">
        <v>2150000</v>
      </c>
      <c r="F23" s="126" t="s">
        <v>254</v>
      </c>
      <c r="H23" s="167" t="s">
        <v>237</v>
      </c>
      <c r="I23" s="169">
        <v>4736191</v>
      </c>
    </row>
    <row r="24" spans="4:15">
      <c r="D24" s="167" t="s">
        <v>395</v>
      </c>
      <c r="E24" s="158">
        <v>1913355</v>
      </c>
      <c r="F24" s="126" t="s">
        <v>347</v>
      </c>
      <c r="H24" s="167" t="s">
        <v>241</v>
      </c>
      <c r="I24" s="169">
        <v>405480</v>
      </c>
    </row>
    <row r="25" spans="4:15">
      <c r="D25" s="167" t="s">
        <v>381</v>
      </c>
      <c r="E25" s="158">
        <v>1575400</v>
      </c>
      <c r="F25" s="126" t="s">
        <v>275</v>
      </c>
      <c r="H25" s="167" t="s">
        <v>342</v>
      </c>
      <c r="I25" s="169">
        <v>855432</v>
      </c>
    </row>
    <row r="26" spans="4:15">
      <c r="D26" s="167" t="s">
        <v>365</v>
      </c>
      <c r="E26" s="158">
        <v>1300000</v>
      </c>
      <c r="F26" s="66" t="s">
        <v>256</v>
      </c>
      <c r="H26" s="167" t="s">
        <v>251</v>
      </c>
      <c r="I26" s="169">
        <v>101924153</v>
      </c>
    </row>
    <row r="27" spans="4:15">
      <c r="D27" s="167" t="s">
        <v>390</v>
      </c>
      <c r="E27" s="158">
        <v>855432</v>
      </c>
      <c r="F27" s="66" t="s">
        <v>342</v>
      </c>
      <c r="H27" s="167" t="s">
        <v>239</v>
      </c>
      <c r="I27" s="169">
        <v>310225</v>
      </c>
    </row>
    <row r="28" spans="4:15">
      <c r="D28" s="167" t="s">
        <v>387</v>
      </c>
      <c r="E28" s="158">
        <v>838000</v>
      </c>
      <c r="F28" s="126" t="s">
        <v>347</v>
      </c>
      <c r="H28" s="167" t="s">
        <v>238</v>
      </c>
      <c r="I28" s="169">
        <v>7036668</v>
      </c>
    </row>
    <row r="29" spans="4:15">
      <c r="D29" s="167" t="s">
        <v>384</v>
      </c>
      <c r="E29" s="158">
        <v>521456</v>
      </c>
      <c r="F29" s="126" t="s">
        <v>347</v>
      </c>
      <c r="H29" s="167" t="s">
        <v>398</v>
      </c>
      <c r="I29" s="169">
        <v>470317910</v>
      </c>
    </row>
    <row r="30" spans="4:15">
      <c r="D30" s="167" t="s">
        <v>376</v>
      </c>
      <c r="E30" s="158">
        <v>503000</v>
      </c>
      <c r="F30" s="126" t="s">
        <v>347</v>
      </c>
    </row>
    <row r="31" spans="4:15">
      <c r="D31" s="167" t="s">
        <v>393</v>
      </c>
      <c r="E31" s="158">
        <v>405480</v>
      </c>
      <c r="F31" s="66" t="s">
        <v>241</v>
      </c>
    </row>
    <row r="32" spans="4:15" ht="31.5">
      <c r="D32" s="167" t="s">
        <v>378</v>
      </c>
      <c r="E32" s="158">
        <v>400000</v>
      </c>
      <c r="F32" s="66" t="s">
        <v>278</v>
      </c>
      <c r="J32" s="1"/>
      <c r="K32" s="1"/>
      <c r="M32" s="124" t="s">
        <v>400</v>
      </c>
      <c r="N32" s="124" t="s">
        <v>401</v>
      </c>
      <c r="O32" s="127" t="s">
        <v>175</v>
      </c>
    </row>
    <row r="33" spans="4:15">
      <c r="D33" s="167" t="s">
        <v>377</v>
      </c>
      <c r="E33" s="158">
        <v>383250</v>
      </c>
      <c r="F33" s="66" t="s">
        <v>278</v>
      </c>
      <c r="J33" s="1" t="s">
        <v>235</v>
      </c>
      <c r="K33" s="130"/>
      <c r="M33" s="130">
        <v>533836185</v>
      </c>
      <c r="N33" s="170">
        <f>+VLOOKUP(J33,'Pairments unilat'!$H$8:$I$28,2,0)</f>
        <v>22795588</v>
      </c>
      <c r="O33" s="153">
        <f>+M33+N33</f>
        <v>556631773</v>
      </c>
    </row>
    <row r="34" spans="4:15">
      <c r="D34" s="167" t="s">
        <v>388</v>
      </c>
      <c r="E34" s="158">
        <v>310225</v>
      </c>
      <c r="F34" s="1" t="s">
        <v>239</v>
      </c>
      <c r="J34" s="1" t="s">
        <v>238</v>
      </c>
      <c r="K34" s="130"/>
      <c r="M34" s="130">
        <v>384975293</v>
      </c>
      <c r="N34" s="170">
        <f>+VLOOKUP(J34,'Pairments unilat'!$H$8:$I$28,2,0)</f>
        <v>7036668</v>
      </c>
      <c r="O34" s="153">
        <f t="shared" ref="O34:O36" si="0">+M34+N34</f>
        <v>392011961</v>
      </c>
    </row>
    <row r="35" spans="4:15">
      <c r="D35" s="167" t="s">
        <v>364</v>
      </c>
      <c r="E35" s="158">
        <v>291458</v>
      </c>
      <c r="F35" s="66" t="s">
        <v>354</v>
      </c>
      <c r="J35" s="1" t="s">
        <v>239</v>
      </c>
      <c r="K35" s="130"/>
      <c r="M35" s="130">
        <v>7910301</v>
      </c>
      <c r="N35" s="170">
        <f>+VLOOKUP(J35,'Pairments unilat'!$H$8:$I$28,2,0)</f>
        <v>310225</v>
      </c>
      <c r="O35" s="153">
        <f t="shared" si="0"/>
        <v>8220526</v>
      </c>
    </row>
    <row r="36" spans="4:15">
      <c r="D36" s="167" t="s">
        <v>373</v>
      </c>
      <c r="E36" s="158">
        <v>278740</v>
      </c>
      <c r="F36" s="66" t="s">
        <v>234</v>
      </c>
      <c r="J36" s="1" t="s">
        <v>356</v>
      </c>
      <c r="K36" s="130"/>
      <c r="M36" s="130">
        <v>80014086</v>
      </c>
      <c r="N36" s="170">
        <v>0</v>
      </c>
      <c r="O36" s="153">
        <f t="shared" si="0"/>
        <v>80014086</v>
      </c>
    </row>
    <row r="37" spans="4:15">
      <c r="D37" s="167" t="s">
        <v>389</v>
      </c>
      <c r="E37" s="158">
        <v>231796</v>
      </c>
      <c r="F37" s="66" t="s">
        <v>259</v>
      </c>
    </row>
    <row r="38" spans="4:15">
      <c r="D38" s="167" t="s">
        <v>379</v>
      </c>
      <c r="E38" s="158">
        <v>193359</v>
      </c>
      <c r="F38" s="126" t="s">
        <v>347</v>
      </c>
    </row>
    <row r="39" spans="4:15">
      <c r="D39" s="167" t="s">
        <v>371</v>
      </c>
      <c r="E39" s="158">
        <v>193210</v>
      </c>
      <c r="F39" s="126" t="s">
        <v>347</v>
      </c>
    </row>
    <row r="40" spans="4:15">
      <c r="D40" s="167" t="s">
        <v>370</v>
      </c>
      <c r="E40" s="158">
        <v>66980</v>
      </c>
      <c r="F40" s="1" t="s">
        <v>235</v>
      </c>
    </row>
    <row r="41" spans="4:15">
      <c r="D41" s="167" t="s">
        <v>380</v>
      </c>
      <c r="E41" s="158">
        <v>15000</v>
      </c>
      <c r="F41" s="126" t="s">
        <v>347</v>
      </c>
    </row>
  </sheetData>
  <autoFilter ref="D3:F41">
    <sortState ref="D4:F41">
      <sortCondition descending="1" ref="E3:E41"/>
    </sortState>
  </autoFilter>
  <conditionalFormatting sqref="F35">
    <cfRule type="duplicateValues" dxfId="7"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48121D-F315-4FBF-95C1-F6A0DE0A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F96B250-5876-409D-B6BA-801F6620CC90}">
  <ds:schemaRefs>
    <ds:schemaRef ds:uri="http://purl.org/dc/term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D40C06F-D28C-442F-9275-312E5DF78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Introduction</vt:lpstr>
      <vt:lpstr>1. About</vt:lpstr>
      <vt:lpstr>2. Contextual</vt:lpstr>
      <vt:lpstr>3. Revenues</vt:lpstr>
      <vt:lpstr>3. Revenues </vt:lpstr>
      <vt:lpstr>Pairments unilat</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Lenovo</cp:lastModifiedBy>
  <cp:lastPrinted>2014-09-23T08:46:05Z</cp:lastPrinted>
  <dcterms:created xsi:type="dcterms:W3CDTF">2014-08-29T11:25:27Z</dcterms:created>
  <dcterms:modified xsi:type="dcterms:W3CDTF">2017-01-30T10:33:19Z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