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Karim Ghezaiel\Desktop\Envoi Togo\"/>
    </mc:Choice>
  </mc:AlternateContent>
  <bookViews>
    <workbookView xWindow="0" yWindow="0" windowWidth="20490" windowHeight="7755" tabRatio="634" activeTab="2"/>
  </bookViews>
  <sheets>
    <sheet name="Introduction" sheetId="1" r:id="rId1"/>
    <sheet name="1. About" sheetId="2" r:id="rId2"/>
    <sheet name="2. Contextual" sheetId="3" r:id="rId3"/>
    <sheet name="3. Revenues" sheetId="4" r:id="rId4"/>
  </sheets>
  <definedNames>
    <definedName name="_xlnm._FilterDatabase" localSheetId="3" hidden="1">'3. Revenues'!$B$1:$J$118</definedName>
  </definedNames>
  <calcPr calcId="152511"/>
  <customWorkbookViews>
    <customWorkbookView name="Marinette omerville - Personal View" guid="{219EA9BF-B677-D74C-A618-845A184D319B}" autoUpdate="1" mergeInterval="5" personalView="1" xWindow="609" yWindow="86" windowWidth="1089" windowHeight="897" tabRatio="500" activeSheetId="1"/>
  </customWorkbookViews>
</workbook>
</file>

<file path=xl/calcChain.xml><?xml version="1.0" encoding="utf-8"?>
<calcChain xmlns="http://schemas.openxmlformats.org/spreadsheetml/2006/main">
  <c r="H86" i="4" l="1"/>
  <c r="D7" i="3"/>
  <c r="I77" i="4" l="1"/>
  <c r="I68" i="4"/>
  <c r="I67" i="4"/>
  <c r="I66" i="4"/>
  <c r="I59" i="4"/>
  <c r="I58" i="4"/>
  <c r="I57" i="4"/>
  <c r="I52" i="4"/>
  <c r="I51" i="4"/>
  <c r="I43" i="4"/>
  <c r="I35" i="4"/>
  <c r="I34" i="4"/>
  <c r="I33" i="4"/>
  <c r="I71" i="4"/>
  <c r="I32" i="4"/>
  <c r="I84" i="4"/>
  <c r="I83" i="4"/>
  <c r="I82" i="4"/>
  <c r="I76" i="4"/>
  <c r="I73" i="4"/>
  <c r="I72" i="4"/>
  <c r="I70" i="4"/>
  <c r="I65" i="4"/>
  <c r="I54" i="4"/>
  <c r="I53" i="4"/>
  <c r="I49" i="4"/>
  <c r="I48" i="4"/>
  <c r="I46" i="4"/>
  <c r="I42" i="4"/>
  <c r="I29" i="4"/>
  <c r="I11" i="4"/>
  <c r="I10" i="4"/>
  <c r="I38" i="4" l="1"/>
  <c r="I28" i="4"/>
  <c r="I19" i="4"/>
  <c r="I17" i="4"/>
  <c r="I78" i="4"/>
  <c r="I15" i="4"/>
  <c r="I61" i="4"/>
  <c r="I27" i="4"/>
  <c r="I18" i="4"/>
  <c r="I39" i="4"/>
  <c r="I20" i="4"/>
  <c r="I45" i="4"/>
  <c r="I22" i="4"/>
  <c r="I60" i="4"/>
  <c r="I75" i="4"/>
  <c r="I26" i="4"/>
  <c r="I37" i="4"/>
  <c r="I64" i="4"/>
  <c r="I63" i="4"/>
  <c r="I79" i="4"/>
  <c r="I14" i="4"/>
  <c r="I30" i="4"/>
  <c r="L9" i="4"/>
  <c r="I25" i="4"/>
  <c r="I16" i="4"/>
  <c r="I74" i="4"/>
  <c r="K9" i="4"/>
  <c r="I23" i="4"/>
  <c r="I31" i="4"/>
  <c r="I21" i="4" l="1"/>
  <c r="I24" i="4"/>
  <c r="N9" i="4"/>
  <c r="I41" i="4"/>
  <c r="O9" i="4"/>
  <c r="M9" i="4"/>
  <c r="I13" i="4"/>
  <c r="T9" i="4"/>
  <c r="S9" i="4"/>
  <c r="I62" i="4"/>
  <c r="I81" i="4"/>
  <c r="I40" i="4"/>
  <c r="I44" i="4"/>
  <c r="I50" i="4"/>
  <c r="I36" i="4"/>
  <c r="I80" i="4"/>
  <c r="I69" i="4"/>
  <c r="I47" i="4"/>
  <c r="I56" i="4"/>
  <c r="I55" i="4"/>
  <c r="P9" i="4"/>
  <c r="R9" i="4"/>
  <c r="J9" i="4"/>
  <c r="W9" i="4" l="1"/>
  <c r="AE9" i="4"/>
  <c r="AM9" i="4"/>
  <c r="AJ9" i="4"/>
  <c r="AR9" i="4"/>
  <c r="U9" i="4"/>
  <c r="AA9" i="4" l="1"/>
  <c r="V9" i="4"/>
  <c r="AB9" i="4"/>
  <c r="AC9" i="4"/>
  <c r="AD9" i="4"/>
  <c r="AQ9" i="4" l="1"/>
  <c r="AI9" i="4"/>
  <c r="Z9" i="4"/>
  <c r="X9" i="4"/>
  <c r="AN9" i="4"/>
  <c r="AF9" i="4"/>
  <c r="AK9" i="4"/>
  <c r="AS9" i="4"/>
  <c r="AT9" i="4"/>
  <c r="AL9" i="4"/>
  <c r="AP9" i="4" l="1"/>
  <c r="AH9" i="4"/>
  <c r="D47" i="3" l="1"/>
  <c r="D41" i="3"/>
  <c r="D8" i="3"/>
  <c r="D5" i="3"/>
  <c r="D6" i="3"/>
  <c r="I12" i="4"/>
  <c r="I86" i="4" s="1"/>
  <c r="Q9" i="4" l="1"/>
  <c r="Y9" i="4" l="1"/>
  <c r="AG9" i="4" l="1"/>
  <c r="AO9" i="4"/>
</calcChain>
</file>

<file path=xl/sharedStrings.xml><?xml version="1.0" encoding="utf-8"?>
<sst xmlns="http://schemas.openxmlformats.org/spreadsheetml/2006/main" count="590" uniqueCount="361">
  <si>
    <t>PDF</t>
  </si>
  <si>
    <t xml:space="preserve"> </t>
  </si>
  <si>
    <t>11E</t>
  </si>
  <si>
    <t>111E</t>
  </si>
  <si>
    <t>1112E1</t>
  </si>
  <si>
    <t>1112E2</t>
  </si>
  <si>
    <t>112E</t>
  </si>
  <si>
    <t>113E</t>
  </si>
  <si>
    <t>114E</t>
  </si>
  <si>
    <t>1141E</t>
  </si>
  <si>
    <t>1142E</t>
  </si>
  <si>
    <t>1145E</t>
  </si>
  <si>
    <t>114521E</t>
  </si>
  <si>
    <t>114522E</t>
  </si>
  <si>
    <t>11451E</t>
  </si>
  <si>
    <t>115E</t>
  </si>
  <si>
    <t>1151E</t>
  </si>
  <si>
    <t>1152E</t>
  </si>
  <si>
    <t>1153E1</t>
  </si>
  <si>
    <t>116E</t>
  </si>
  <si>
    <t>12E</t>
  </si>
  <si>
    <t>1212E</t>
  </si>
  <si>
    <t>14E</t>
  </si>
  <si>
    <t>141E</t>
  </si>
  <si>
    <t>1412E</t>
  </si>
  <si>
    <t>1412E1</t>
  </si>
  <si>
    <t>1412E2</t>
  </si>
  <si>
    <t>1413E</t>
  </si>
  <si>
    <t>1415E</t>
  </si>
  <si>
    <t>1415E1</t>
  </si>
  <si>
    <t>1415E2</t>
  </si>
  <si>
    <t>1415E31</t>
  </si>
  <si>
    <t>1415E32</t>
  </si>
  <si>
    <t>1415E4</t>
  </si>
  <si>
    <t>1415E5</t>
  </si>
  <si>
    <t>142E</t>
  </si>
  <si>
    <t>1421E</t>
  </si>
  <si>
    <t>1422E</t>
  </si>
  <si>
    <t>143E</t>
  </si>
  <si>
    <t>144E1</t>
  </si>
  <si>
    <t>Les données serviront à alimenter le référentiel mondial de données ITIE, disponible sur le site Internet international de l’ITIE.</t>
  </si>
  <si>
    <t>Les champs en orange doivent obligatoirement être complétés.</t>
  </si>
  <si>
    <t>Les champs en jaune sont facultatifs.</t>
  </si>
  <si>
    <t>À propos</t>
  </si>
  <si>
    <t>Pays</t>
  </si>
  <si>
    <t>Date de début</t>
  </si>
  <si>
    <t>Date de fin</t>
  </si>
  <si>
    <t>Administrateur indépendant</t>
  </si>
  <si>
    <t>Ajouter des rangs le cas échéant pour ajouter d'autres secteurs</t>
  </si>
  <si>
    <t>Autres</t>
  </si>
  <si>
    <t>Autre fichier, lien</t>
  </si>
  <si>
    <t>S'il y a plusieurs fichiers, ajouter des rangs le cas échéant</t>
  </si>
  <si>
    <t>Nombre d'entreprises déclarantes</t>
  </si>
  <si>
    <t>Devise de la déclaration</t>
  </si>
  <si>
    <t>Ventilation des données</t>
  </si>
  <si>
    <t>Code ISO de la devise</t>
  </si>
  <si>
    <t>Taux de conversion utilisé.  1 USD =</t>
  </si>
  <si>
    <t>Par flux de revenus</t>
  </si>
  <si>
    <t>Par entreprise</t>
  </si>
  <si>
    <t>Par projet</t>
  </si>
  <si>
    <t>Commentaires sur les éléments ci-dessus</t>
  </si>
  <si>
    <t>Informations contextuelles</t>
  </si>
  <si>
    <t>Ajouter des rangs le cas échéant</t>
  </si>
  <si>
    <t>Informations sur l'octroi et le transfert des licences</t>
  </si>
  <si>
    <t>Registre 2</t>
  </si>
  <si>
    <t>Ajouter/enlever des rangs le cas échéant, par registre</t>
  </si>
  <si>
    <t>Revenus du gouvernement tirés des entreprises extractives, par flux de revenus</t>
  </si>
  <si>
    <t>A. Classification GFS des flux de revenus</t>
  </si>
  <si>
    <t>Impôts</t>
  </si>
  <si>
    <t>Impôts sur la masse salariale et la force de travail</t>
  </si>
  <si>
    <t>Impôts sur la propriété</t>
  </si>
  <si>
    <t>Impôts sur les biens et services</t>
  </si>
  <si>
    <t>Droits d'accise</t>
  </si>
  <si>
    <t xml:space="preserve">  Impôts sur l'usage de biens/permission d'utiliser des biens ou d'exécuter des activités</t>
  </si>
  <si>
    <t>Droits de licence</t>
  </si>
  <si>
    <t>Taxes sur les émissions et la pollution</t>
  </si>
  <si>
    <t>Taxes sur les véhicules à moteur</t>
  </si>
  <si>
    <t>Taxes sur le commerce et les transactions au niveau international</t>
  </si>
  <si>
    <t xml:space="preserve">   Droits de douane et autres droits d'importation</t>
  </si>
  <si>
    <t xml:space="preserve">   Taxes sur les exportations</t>
  </si>
  <si>
    <t>Cotisations sociales</t>
  </si>
  <si>
    <t>Cotisations patronales à la sécurité sociale</t>
  </si>
  <si>
    <t>Autre revenu</t>
  </si>
  <si>
    <t>Revenu dégagé de la propriété</t>
  </si>
  <si>
    <t xml:space="preserve">   Dividendes</t>
  </si>
  <si>
    <t xml:space="preserve">      Des entreprises d'État</t>
  </si>
  <si>
    <t xml:space="preserve">   Retraits à partir du revenu de quasi-sociétés</t>
  </si>
  <si>
    <t>Loyers</t>
  </si>
  <si>
    <t xml:space="preserve">      Redevances</t>
  </si>
  <si>
    <t xml:space="preserve">      Primes</t>
  </si>
  <si>
    <t xml:space="preserve">         Livrée/payée directement à l'État</t>
  </si>
  <si>
    <t xml:space="preserve">      Autres paiements de loyer</t>
  </si>
  <si>
    <t>Ventes de marchandises et de services</t>
  </si>
  <si>
    <t xml:space="preserve">   Ventes de marchandises et de services par des entités de l'État</t>
  </si>
  <si>
    <t xml:space="preserve">   Frais administratifs pour services gouvernementaux</t>
  </si>
  <si>
    <t>Amendes, peines et forfaits</t>
  </si>
  <si>
    <t>Transferts volontaires à l'État (donations)</t>
  </si>
  <si>
    <t>E. Remarques</t>
  </si>
  <si>
    <t>Intitulé du flux de revenus dans le pays</t>
  </si>
  <si>
    <t>C. Entreprises</t>
  </si>
  <si>
    <t>Matières premières</t>
  </si>
  <si>
    <t>Nom juridique</t>
  </si>
  <si>
    <t>N° identification</t>
  </si>
  <si>
    <t>Enregistrer les chiffres tels que fournis par le gouvernement, corrigés après l'exercice de rapprochement.</t>
  </si>
  <si>
    <t>Sous-totaux</t>
  </si>
  <si>
    <t>Registre de la propriété réelle disponible au public</t>
  </si>
  <si>
    <t>Registre des contrats disponible au public</t>
  </si>
  <si>
    <t>Modèle pour le résumé des données du rapport ITIE</t>
  </si>
  <si>
    <t>Conformément à la Norme ITIE § 5.3.b :</t>
  </si>
  <si>
    <t>« Des données résumées de chaque rapport ITIE devront être communiquées au Secrétariat international par voie électronique en respectant le format de déclaration standard préétabli par le Secrétariat international. »</t>
  </si>
  <si>
    <t>Date de publication du rapport ITIE (c.-à-d. date où il a été rendu public)</t>
  </si>
  <si>
    <t>Minier</t>
  </si>
  <si>
    <t>Liens Internet vers le rapport ITIE, sur le site Internet national de l'ITIE</t>
  </si>
  <si>
    <t>Nombre d'entités de l'État déclarantes</t>
  </si>
  <si>
    <t>Secteurs couverts</t>
  </si>
  <si>
    <t>Si non, fournir une brève explication.</t>
  </si>
  <si>
    <t>Registre public des licences, pétrole</t>
  </si>
  <si>
    <t>Registre public des licences, minerais</t>
  </si>
  <si>
    <t>(C) énumération des entreprises qui font une déclaration, (D) enregistrement des paiements par flux de revenus et par entreprise, et (E) toute remarque justifiant les informations fournies.</t>
  </si>
  <si>
    <t>Cette feuille de travail couvre les éléments suivants: (A) identification de l'inclusion ou non d'un flux de revenus dans le rapport ITIE, (B) énumération des flux de revenus en fonction de leur classification correspondante,</t>
  </si>
  <si>
    <t>Codes GFS des flux de revenus issus des entreprises extractives</t>
  </si>
  <si>
    <t>Impôts sur le revenu, le bénéfice et les plus-values</t>
  </si>
  <si>
    <t xml:space="preserve">   Impôts ordinaires sur le revenu, le bénéfice et les plus-values</t>
  </si>
  <si>
    <t>Inclus dans le rapport ITIE</t>
  </si>
  <si>
    <t xml:space="preserve">   Impôts extraordinaires sur le revenu, le bénéfice et les plus-values</t>
  </si>
  <si>
    <t>Impôts généraux sur les biens et services (TVA, taxe sur les ventes, taxe sur le chiffre d'affaires</t>
  </si>
  <si>
    <t xml:space="preserve">   Bénéfices des monopoles fiscaux sur les ressources naturelles</t>
  </si>
  <si>
    <t>Autres impôts payés par les entreprises exploitant des ressources naturelles</t>
  </si>
  <si>
    <t xml:space="preserve">      Issus de la participation de l'État (fonds propres)</t>
  </si>
  <si>
    <t xml:space="preserve">      Droits associés à la production (en nature ou en espèces)</t>
  </si>
  <si>
    <t xml:space="preserve">         Livrée/payée à une/des entreprise(s) d'État</t>
  </si>
  <si>
    <t xml:space="preserve">      Transferts obligatoires à l'État (infrastructures et autres éléments)</t>
  </si>
  <si>
    <t>La partie 1 couvre les informations essentielles à propos du rapport.</t>
  </si>
  <si>
    <t>La partie 2 concerne la disponibilité des données contextuelles, conformément aux Exigences n° 3 et n° 4.</t>
  </si>
  <si>
    <t>Le modèle comporte trois parties (feuilles de travail) :</t>
  </si>
  <si>
    <t>Année fiscale couverte par le rapport</t>
  </si>
  <si>
    <t>Pétrolier</t>
  </si>
  <si>
    <t>Gazier</t>
  </si>
  <si>
    <t>La partie 3 couvre les données relatives aux revenus du gouvernement, ventilées par flux de revenus et par entreprise. On trouvera un exemple de cette dernière partie complétée, avec les données du rapport ITIE 2012 de la Norvège, dans la dernière feuille de travail.</t>
  </si>
  <si>
    <t>Nom</t>
  </si>
  <si>
    <t>Organisation</t>
  </si>
  <si>
    <t>Adresse électronique</t>
  </si>
  <si>
    <t>Coordonnées de la personne qui a rempli ce formulaire</t>
  </si>
  <si>
    <t>Contribution des industries extractives à l'économie (3.4)</t>
  </si>
  <si>
    <t xml:space="preserve">Modifier l'entrée sélectionnée par défaut dans la colonne « unité » le cas échéant. </t>
  </si>
  <si>
    <t>USD</t>
  </si>
  <si>
    <t>Unité</t>
  </si>
  <si>
    <t>URL direct vers la source ou, si celle-ci n'est pas disponible, vers la section du rapport ITIE</t>
  </si>
  <si>
    <t>Volume et valeur des exportations (3.5.b)</t>
  </si>
  <si>
    <t>Répartition des revenus tirés des industries extractives (3.7.a)</t>
  </si>
  <si>
    <t>Les revenus extractifs sont-ils enregistrés dans le budget/les comptes du gouvernement ?</t>
  </si>
  <si>
    <t>Registre des licences (3.9)</t>
  </si>
  <si>
    <t>Ajouter des rangs le cas échéant, par registre</t>
  </si>
  <si>
    <t>Octroi des licences (3.10)</t>
  </si>
  <si>
    <t>Propriété réelle (3.11)</t>
  </si>
  <si>
    <t>Contrats (3.12)</t>
  </si>
  <si>
    <t>Les contrats sont-ils divulgués ?</t>
  </si>
  <si>
    <t>Le rapport prend-il en compte la politique du gouvernement concernant la divulgation des contrats ?</t>
  </si>
  <si>
    <t xml:space="preserve">Vente de la part de production revenant à l'État ou autres ventes perçues en nature (4.1.c) </t>
  </si>
  <si>
    <t>Le rapport prend-il cette question en compte ?</t>
  </si>
  <si>
    <t>Total des revenus perçus ?</t>
  </si>
  <si>
    <t>Fourniture d'infrastructures et accords de troc (4.1.d)</t>
  </si>
  <si>
    <t>Dépenses sociales (4.1.e)</t>
  </si>
  <si>
    <t>Modifier l'entrée sélectionnée par défaut dans la colonne « unité » le cas échéant.</t>
  </si>
  <si>
    <t>Le rapport prend-il en compte les dépenses sociales ?</t>
  </si>
  <si>
    <t>Le rapport prend-il en compte les revenus provenant du transport ?</t>
  </si>
  <si>
    <t>Revenus provenant du transport (4.1.f)</t>
  </si>
  <si>
    <t>Transferts infranationaux (4.2.e)</t>
  </si>
  <si>
    <t>Le rapport prend-il en compte les transferts infranationaux ?</t>
  </si>
  <si>
    <t>Le rapport prend-il en compte les paiements infranationaux ?</t>
  </si>
  <si>
    <t>Paiements infranationaux (4.2.d)</t>
  </si>
  <si>
    <t>Unité monétaire</t>
  </si>
  <si>
    <t>Revenus, tels que divulgués par le gouvernement</t>
  </si>
  <si>
    <t>Inscrire les flux de revenus inclus dans le rapport ITIE. S’il y a plusieurs flux de revenus pour la même classification GFS, copier la ligne et la reproduire dans un nouveau rang. Seuls les paiements versés par les entreprises aux gouvernements pour leur propre compte doivent être inclus. Les paiements versés par les entreprises aux gouvernements au nom de leurs employés doivent être exclus (par exemple, l'impôt sur le revenu des particuliers  / impôts retenus à la source, cotisations des employés pour la sécurité sociale). Dans la troisième colonne, inscrivez le chiffre total de chaque flux de revenus tel que divulgué par le gouvernement, qui inclut également les revenus qui n'ont pas été rapprochés.</t>
  </si>
  <si>
    <t>TOTAL, rapproché</t>
  </si>
  <si>
    <t>D. Revenus rapprochés par flux de revenus et par entreprise</t>
  </si>
  <si>
    <t>Le Secrétariat international peut prodiguer conseils et soutien sur demande. Veuillez le contacter à secretariat@eiti.org.</t>
  </si>
  <si>
    <t>Volume et valeur de la production (3.5.a)</t>
  </si>
  <si>
    <t>Si oui, indiquer le lien vers les comptes du gouvernement où sont enregistrés les revenus.</t>
  </si>
  <si>
    <t>Indiquer le lien vers les autres rapports financiers où sont enregistrés les revenus.</t>
  </si>
  <si>
    <t>Si incomplet ou non disponible, donner une explication.</t>
  </si>
  <si>
    <t>Volume total vendu ? (Préciser l'unité, ajouter des rangs le cas échéant)</t>
  </si>
  <si>
    <t>Si oui, quel est le montant total des revenus perçus ?</t>
  </si>
  <si>
    <t>Entrée. Si oui, donner une référence de la section afférente dans le rapport ITIE.</t>
  </si>
  <si>
    <t>Entrée</t>
  </si>
  <si>
    <t>Nom de l'organisme gouvernemental destinataire</t>
  </si>
  <si>
    <t>TOTAL, divulgué par le gouvernement</t>
  </si>
  <si>
    <t>Version 1.1 du 5 mars 2015</t>
  </si>
  <si>
    <r>
      <t xml:space="preserve">Le présent formulaire modèle devra être rempli intégralement par le secrétariat national et </t>
    </r>
    <r>
      <rPr>
        <u/>
        <sz val="11"/>
        <color rgb="FF000000"/>
        <rFont val="Calibri"/>
        <family val="2"/>
        <scheme val="minor"/>
      </rPr>
      <t>retourné par courrier électronique</t>
    </r>
    <r>
      <rPr>
        <sz val="11"/>
        <color rgb="FF000000"/>
        <rFont val="Calibri"/>
        <family val="2"/>
        <scheme val="minor"/>
      </rPr>
      <t xml:space="preserve"> au Secrétariat international de l’ITIE suite à la publication du rapport.</t>
    </r>
  </si>
  <si>
    <t>Fichier de données électronique (csv, Excel)</t>
  </si>
  <si>
    <t>PIB - industries extractives (valeur ajoutée brute)</t>
  </si>
  <si>
    <t>PIB - tous secteurs</t>
  </si>
  <si>
    <t xml:space="preserve">Revenus du gouvernement - venat des industries extractives </t>
  </si>
  <si>
    <t xml:space="preserve">Revenus du gouvernement - tous secteurs </t>
  </si>
  <si>
    <t>Exportations - industries extractives</t>
  </si>
  <si>
    <t>Exportations - tous secteurs</t>
  </si>
  <si>
    <t>15E</t>
  </si>
  <si>
    <t>Revenus non classés</t>
  </si>
  <si>
    <t>B. Flux de revenus (y compris ceux non rapprochés)</t>
  </si>
  <si>
    <t xml:space="preserve">Indiquer si le flux de revenus est « inclus et rapproché », « inclus et rapproché en partie » ou « inclus et non rapproché »,  « non applicable », « pas inclus » dans le rapport ITIE. Si « inclus », inscrire les flux de revenus dans la case intitulée « Flux de revenus ». La lettre E dans la colonne des codes GFS signifie que ce sont les codes utilisés pour les revenus issus des entreprises extractives. Les chiffres situés à gauche de la lettre E sont les codes GFS réels. Les chiffres situés à droite de la lettre E sont les sous-catégories créées exclusivement pour les revenus issus des entreprises extractives. </t>
  </si>
  <si>
    <t>Commentaires</t>
  </si>
  <si>
    <t>Togo</t>
  </si>
  <si>
    <t>Moore Stephens LLP</t>
  </si>
  <si>
    <t xml:space="preserve">Communauté Financière Africaine (BCEAO) Franc </t>
  </si>
  <si>
    <t>Oui</t>
  </si>
  <si>
    <t>Non</t>
  </si>
  <si>
    <t>Aymen Gaaliche</t>
  </si>
  <si>
    <t>aymen.gaaliche@moorestepehens.com</t>
  </si>
  <si>
    <t>3.5. Contribution économique du secteur extractif</t>
  </si>
  <si>
    <r>
      <t>1.1.1.</t>
    </r>
    <r>
      <rPr>
        <sz val="7"/>
        <rFont val="Times New Roman"/>
        <family val="1"/>
      </rPr>
      <t xml:space="preserve">     </t>
    </r>
    <r>
      <rPr>
        <sz val="10"/>
        <rFont val="Arial"/>
        <family val="2"/>
      </rPr>
      <t>Revenus générés par le secteur minier</t>
    </r>
  </si>
  <si>
    <t>1.2. Exportations</t>
  </si>
  <si>
    <t>1.5.2. Conciliation des volumes de la production</t>
  </si>
  <si>
    <t>1.5.3. Conciliation des volumes et des valeurs des exportations</t>
  </si>
  <si>
    <t>Calcaire</t>
  </si>
  <si>
    <t>Fer</t>
  </si>
  <si>
    <t>Gravier</t>
  </si>
  <si>
    <t>Tonne</t>
  </si>
  <si>
    <t>m3</t>
  </si>
  <si>
    <t>Marbre</t>
  </si>
  <si>
    <t>Or</t>
  </si>
  <si>
    <t>phosphate</t>
  </si>
  <si>
    <t>1 213 657</t>
  </si>
  <si>
    <t>KG</t>
  </si>
  <si>
    <t>3.5.1. Contribution dans le budget de l’Etat</t>
  </si>
  <si>
    <t>7.1. Recommandations 2013</t>
  </si>
  <si>
    <t xml:space="preserve">Code minier </t>
  </si>
  <si>
    <t>d) Types des titres miniers</t>
  </si>
  <si>
    <t>Non applicable</t>
  </si>
  <si>
    <t>6.2. Paiements sociaux</t>
  </si>
  <si>
    <t>6.5. Accords de Troc</t>
  </si>
  <si>
    <t>6.3. Transferts infranationaux</t>
  </si>
  <si>
    <t>FCFA</t>
  </si>
  <si>
    <t>SNPT</t>
  </si>
  <si>
    <t>WACEM</t>
  </si>
  <si>
    <t>SCANTOGO Mines</t>
  </si>
  <si>
    <t>MM Mining</t>
  </si>
  <si>
    <t>POMAR</t>
  </si>
  <si>
    <t>BB VITALE</t>
  </si>
  <si>
    <t>Voltic Togo SARL</t>
  </si>
  <si>
    <t>ACI Togo (*)</t>
  </si>
  <si>
    <t>TdE (**)</t>
  </si>
  <si>
    <t>WAFEX</t>
  </si>
  <si>
    <t>SOLTRANS</t>
  </si>
  <si>
    <t>Granutogo</t>
  </si>
  <si>
    <t>RRCC</t>
  </si>
  <si>
    <t>SGM</t>
  </si>
  <si>
    <t>G&amp;B African Resources</t>
  </si>
  <si>
    <t>TERRA Métaux rares</t>
  </si>
  <si>
    <t>Global Merchants</t>
  </si>
  <si>
    <t>SONATRAC Togo (*)</t>
  </si>
  <si>
    <t>GTOA Sarl (*)</t>
  </si>
  <si>
    <t>Les Aigles</t>
  </si>
  <si>
    <t>Togo rail</t>
  </si>
  <si>
    <t>Etoile du Golfe</t>
  </si>
  <si>
    <t>COLAS</t>
  </si>
  <si>
    <t>Togo carrière</t>
  </si>
  <si>
    <t>EBOMAF SA.</t>
  </si>
  <si>
    <t>TGC S.A.</t>
  </si>
  <si>
    <t>SNCTPC (*)</t>
  </si>
  <si>
    <t>SAD (*)</t>
  </si>
  <si>
    <t>ADEOTI (*)</t>
  </si>
  <si>
    <t>CECO BTP (*)</t>
  </si>
  <si>
    <t>MIDNIGHT SUN (*)</t>
  </si>
  <si>
    <t>GER (*)</t>
  </si>
  <si>
    <t>SHEHU DAN FODIO (*)</t>
  </si>
  <si>
    <t>CARMAR Togo (*)</t>
  </si>
  <si>
    <t>SILME-BTP Sarl (*)</t>
  </si>
  <si>
    <t>STII (*)</t>
  </si>
  <si>
    <t xml:space="preserve">ENI </t>
  </si>
  <si>
    <t>073905K</t>
  </si>
  <si>
    <t>962270 K</t>
  </si>
  <si>
    <t>071225T</t>
  </si>
  <si>
    <t>103815 R</t>
  </si>
  <si>
    <t>950093 B</t>
  </si>
  <si>
    <t>002963M</t>
  </si>
  <si>
    <t>950153J</t>
  </si>
  <si>
    <t>950859N</t>
  </si>
  <si>
    <t>129538L/ 082292W</t>
  </si>
  <si>
    <t>103820W</t>
  </si>
  <si>
    <t>121514C</t>
  </si>
  <si>
    <t>094129 B</t>
  </si>
  <si>
    <t>02286E</t>
  </si>
  <si>
    <t>084260 W</t>
  </si>
  <si>
    <t>051213 X</t>
  </si>
  <si>
    <t>102957X</t>
  </si>
  <si>
    <t>122197P</t>
  </si>
  <si>
    <t>990614 O</t>
  </si>
  <si>
    <t>094579 V</t>
  </si>
  <si>
    <t>Reherche</t>
  </si>
  <si>
    <t>Manganèse</t>
  </si>
  <si>
    <t>Impôt Minimum Forfaitaire (IMF)</t>
  </si>
  <si>
    <t>Impôt sur les Sociétés (IS)</t>
  </si>
  <si>
    <t>Impôt sur le Revenu des Capitaux  Mobiliers (IRCM)</t>
  </si>
  <si>
    <t>Taxe professionnelle (TP)</t>
  </si>
  <si>
    <t>Taxes Foncières (TF)</t>
  </si>
  <si>
    <t>Impôt sur le Revenu des Personnes Physiques IRPP/IRTS</t>
  </si>
  <si>
    <t>Taxes sur Salaires (TS)</t>
  </si>
  <si>
    <t>Taxes Complémentaires sur Salaire (TCS)</t>
  </si>
  <si>
    <t>Taxe sur la Valeur Ajoutée (TVA)</t>
  </si>
  <si>
    <t>Taxe d'enlèvement d'ordure (TEO)</t>
  </si>
  <si>
    <t>Retenue sur prestation de services (RSPS)</t>
  </si>
  <si>
    <t>Taxe sur la Fabrication et la commercialisation des boissons</t>
  </si>
  <si>
    <t>Retenue sur loyer (RSL)</t>
  </si>
  <si>
    <t>Droit d’Enregistrement</t>
  </si>
  <si>
    <t>Taxe professionnelle unique (TPU)</t>
  </si>
  <si>
    <t>Redressements fiscaux et pénalités payés au CI</t>
  </si>
  <si>
    <t>Commissariat des Impôts (CI)</t>
  </si>
  <si>
    <t>Inclus et rapproché</t>
  </si>
  <si>
    <t>Droit de Douane (DD-RS-PCS-PC-RI et autres)</t>
  </si>
  <si>
    <t>Taxe sur la Valeur Ajoutée (TVA) au cordon douanier</t>
  </si>
  <si>
    <t>Commissariat des Douanes et Droits Indirects (CDDI)</t>
  </si>
  <si>
    <t>Taxe sur la commercialisation des pierres et substances précieuses</t>
  </si>
  <si>
    <t>Pénalités douanières</t>
  </si>
  <si>
    <t>Dividendes</t>
  </si>
  <si>
    <t>Avances sur dividendes</t>
  </si>
  <si>
    <t xml:space="preserve"> Direction Générale du Trésor et de la Comptabilité Publique (DGTCP)</t>
  </si>
  <si>
    <t>Frais d’instruction du dossier</t>
  </si>
  <si>
    <t>Droits Fixes</t>
  </si>
  <si>
    <t>Redevances  Superficiaires</t>
  </si>
  <si>
    <t>Redevances Minières (Royalties)</t>
  </si>
  <si>
    <t>Direction Générale des Mines et de la Géologie (DGMG)</t>
  </si>
  <si>
    <t>Bonus de signature</t>
  </si>
  <si>
    <t>Prélèvement pétrolier additionnel</t>
  </si>
  <si>
    <t>Redevance proportionnelle à la production</t>
  </si>
  <si>
    <t>Redevances Superficiaires annuelle</t>
  </si>
  <si>
    <t>Direction Générale des Hydrocarbures  (DGH)</t>
  </si>
  <si>
    <t>Taxe sur la délivrance de conformité environnementale</t>
  </si>
  <si>
    <t>Certificat de régularisation environnementale</t>
  </si>
  <si>
    <t>Agence Nationale de Gestion de l'Environnement (ANGE)</t>
  </si>
  <si>
    <t>Taxes d'autorisation d'embauche</t>
  </si>
  <si>
    <t>Frais d'attestation de paiement de créance de salaire</t>
  </si>
  <si>
    <t>Frais d'étude et de visa des règlements intérieurs</t>
  </si>
  <si>
    <t>Taxes de visa des contrats des étrangers</t>
  </si>
  <si>
    <t>Frais de certification de la qualité de documents</t>
  </si>
  <si>
    <t>Taxe de visa des contrats d'apprentissage</t>
  </si>
  <si>
    <t>Direction Générale du travail et de lois Sociales (DGTLS)</t>
  </si>
  <si>
    <t>Paiements au Fond Spécial d'Electrification (FSE)</t>
  </si>
  <si>
    <t>Autorité de réglementation du secteur de l'électricité (ARSE)</t>
  </si>
  <si>
    <t>Taxe de prélèvement d’eau dans la nappe</t>
  </si>
  <si>
    <t>Togolaise des Eaux (TdE)</t>
  </si>
  <si>
    <t>Caisse Nationale de Sécurité Sociale (CNSS)</t>
  </si>
  <si>
    <t>Paiements directs aux communes et aux préfectures</t>
  </si>
  <si>
    <t>Communes et préfectures des localités minières</t>
  </si>
  <si>
    <t>Autres paiements significatifs versés à l'Etat  &gt; 5 millions de FCFA</t>
  </si>
  <si>
    <t>Autres administrations</t>
  </si>
  <si>
    <t>Commerce de l'Or/Exploitation de nappe souterraine</t>
  </si>
  <si>
    <t>http://itietogo.org/web/</t>
  </si>
  <si>
    <t>http://itietogo.org/web/rapport-itie-togo-2013/</t>
  </si>
  <si>
    <t>5.3. Conciliation des données sur l’exportation</t>
  </si>
  <si>
    <t>Le Togo ne dispose pas d'un cadastre minier et la liste tenue par la DGMG n'est pas publique</t>
  </si>
  <si>
    <t>Inclus et non rapproché</t>
  </si>
  <si>
    <t>Paiements sociaux</t>
  </si>
  <si>
    <t>NA</t>
  </si>
  <si>
    <t xml:space="preserve">Les revenus non réconciliés déclarés par les régies financières </t>
  </si>
  <si>
    <t>Phosphate</t>
  </si>
  <si>
    <t>Eau</t>
  </si>
  <si>
    <t>Commerce Or</t>
  </si>
  <si>
    <t>Carrières</t>
  </si>
  <si>
    <t>Recherche</t>
  </si>
  <si>
    <t>Transport</t>
  </si>
  <si>
    <t>Recherche pétrolière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</si>
</sst>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yyyy\-mm\-dd;@"/>
    <numFmt numFmtId="165" formatCode="_-* #,##0\ _€_-;\-* #,##0\ _€_-;_-* &quot;-&quot;??\ _€_-;_-@_-"/>
  </numFmts>
  <fonts count="46">
    <font>
      <sz val="12"/>
      <color theme="1"/>
      <name val="Calibri"/>
      <family val="2"/>
      <scheme val="minor"/>
    </font>
    <font>
      <sz val="11"/>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u/>
      <sz val="10"/>
      <color rgb="FFFF0000"/>
      <name val="Calibri"/>
      <family val="2"/>
      <scheme val="minor"/>
    </font>
    <font>
      <sz val="20"/>
      <color theme="1"/>
      <name val="Calibri"/>
      <family val="2"/>
    </font>
    <font>
      <sz val="10"/>
      <color rgb="FFFF0000"/>
      <name val="Calibri (Body)"/>
    </font>
    <font>
      <b/>
      <sz val="16"/>
      <color rgb="FF000000"/>
      <name val="Calibri (Body)"/>
    </font>
    <font>
      <sz val="16"/>
      <color rgb="FF000000"/>
      <name val="Calibri"/>
      <family val="2"/>
      <scheme val="minor"/>
    </font>
    <font>
      <i/>
      <sz val="11"/>
      <color rgb="FF000000"/>
      <name val="Calibri"/>
      <family val="2"/>
      <scheme val="minor"/>
    </font>
    <font>
      <sz val="11"/>
      <color rgb="FF000000"/>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i/>
      <sz val="11"/>
      <color theme="1"/>
      <name val="Calibri"/>
      <family val="2"/>
      <scheme val="minor"/>
    </font>
    <font>
      <sz val="12"/>
      <color theme="1"/>
      <name val="Cambria"/>
      <family val="1"/>
    </font>
    <font>
      <b/>
      <sz val="16"/>
      <color rgb="FF000000"/>
      <name val="Times New Roman"/>
      <family val="1"/>
    </font>
    <font>
      <sz val="11"/>
      <color rgb="FF000000"/>
      <name val="Calibri"/>
      <family val="2"/>
    </font>
    <font>
      <i/>
      <sz val="10"/>
      <color rgb="FF000000"/>
      <name val="Calibri"/>
      <family val="2"/>
      <scheme val="minor"/>
    </font>
    <font>
      <u/>
      <sz val="11"/>
      <color rgb="FF000000"/>
      <name val="Calibri"/>
      <family val="2"/>
      <scheme val="minor"/>
    </font>
    <font>
      <sz val="12"/>
      <color theme="1"/>
      <name val="Calibri"/>
      <family val="2"/>
    </font>
    <font>
      <b/>
      <sz val="12"/>
      <color theme="1"/>
      <name val="Calibri"/>
      <family val="2"/>
    </font>
    <font>
      <b/>
      <sz val="16"/>
      <color theme="1"/>
      <name val="Calibri"/>
      <family val="2"/>
    </font>
    <font>
      <i/>
      <sz val="10"/>
      <color theme="1"/>
      <name val="Calibri"/>
      <family val="2"/>
    </font>
    <font>
      <b/>
      <sz val="11"/>
      <color rgb="FF3F3F3F"/>
      <name val="Calibri"/>
      <family val="2"/>
      <scheme val="minor"/>
    </font>
    <font>
      <b/>
      <i/>
      <sz val="10"/>
      <color rgb="FF3F3F3F"/>
      <name val="Calibri"/>
      <family val="2"/>
      <scheme val="minor"/>
    </font>
    <font>
      <sz val="12"/>
      <color theme="1"/>
      <name val="Calibri"/>
      <family val="2"/>
      <scheme val="minor"/>
    </font>
    <font>
      <sz val="10"/>
      <name val="Calibri"/>
      <family val="2"/>
      <scheme val="minor"/>
    </font>
    <font>
      <sz val="7"/>
      <name val="Times New Roman"/>
      <family val="1"/>
    </font>
    <font>
      <sz val="10"/>
      <name val="Arial"/>
      <family val="2"/>
    </font>
    <font>
      <sz val="9"/>
      <color rgb="FF313131"/>
      <name val="Verdana"/>
      <family val="2"/>
    </font>
    <font>
      <u/>
      <sz val="10"/>
      <color theme="1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rgb="FFFFCC99"/>
        <bgColor rgb="FF000000"/>
      </patternFill>
    </fill>
    <fill>
      <patternFill patternType="solid">
        <fgColor theme="2"/>
        <bgColor indexed="64"/>
      </patternFill>
    </fill>
    <fill>
      <patternFill patternType="solid">
        <fgColor rgb="FFF2F2F2"/>
      </patternFill>
    </fill>
  </fills>
  <borders count="43">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ck">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diagonal/>
    </border>
    <border>
      <left/>
      <right style="thick">
        <color auto="1"/>
      </right>
      <top/>
      <bottom/>
      <diagonal/>
    </border>
    <border>
      <left style="medium">
        <color auto="1"/>
      </left>
      <right style="thick">
        <color auto="1"/>
      </right>
      <top/>
      <bottom style="thin">
        <color auto="1"/>
      </bottom>
      <diagonal/>
    </border>
    <border>
      <left style="thick">
        <color auto="1"/>
      </left>
      <right/>
      <top style="thin">
        <color auto="1"/>
      </top>
      <bottom style="thick">
        <color auto="1"/>
      </bottom>
      <diagonal/>
    </border>
    <border>
      <left/>
      <right style="medium">
        <color auto="1"/>
      </right>
      <top/>
      <bottom style="thick">
        <color auto="1"/>
      </bottom>
      <diagonal/>
    </border>
    <border>
      <left/>
      <right style="thick">
        <color auto="1"/>
      </right>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style="thin">
        <color auto="1"/>
      </top>
      <bottom style="thick">
        <color auto="1"/>
      </bottom>
      <diagonal/>
    </border>
    <border>
      <left style="thin">
        <color auto="1"/>
      </left>
      <right style="thin">
        <color auto="1"/>
      </right>
      <top/>
      <bottom/>
      <diagonal/>
    </border>
    <border>
      <left style="thin">
        <color auto="1"/>
      </left>
      <right style="thick">
        <color auto="1"/>
      </right>
      <top style="thin">
        <color auto="1"/>
      </top>
      <bottom/>
      <diagonal/>
    </border>
    <border>
      <left/>
      <right style="thick">
        <color auto="1"/>
      </right>
      <top style="thin">
        <color auto="1"/>
      </top>
      <bottom/>
      <diagonal/>
    </border>
    <border>
      <left style="thin">
        <color auto="1"/>
      </left>
      <right style="thin">
        <color auto="1"/>
      </right>
      <top/>
      <bottom style="thick">
        <color auto="1"/>
      </bottom>
      <diagonal/>
    </border>
    <border>
      <left style="medium">
        <color indexed="64"/>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30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3" borderId="4"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8" fillId="14" borderId="42" applyNumberFormat="0" applyAlignment="0" applyProtection="0"/>
    <xf numFmtId="43" fontId="40" fillId="0" borderId="0" applyFont="0" applyFill="0" applyBorder="0" applyAlignment="0" applyProtection="0"/>
    <xf numFmtId="9" fontId="40" fillId="0" borderId="0" applyFont="0" applyFill="0" applyBorder="0" applyAlignment="0" applyProtection="0"/>
    <xf numFmtId="0" fontId="1" fillId="0" borderId="0"/>
  </cellStyleXfs>
  <cellXfs count="166">
    <xf numFmtId="0" fontId="0" fillId="0" borderId="0" xfId="0"/>
    <xf numFmtId="0" fontId="2" fillId="0" borderId="0" xfId="0" applyFont="1"/>
    <xf numFmtId="0" fontId="2" fillId="0" borderId="0" xfId="0" applyFont="1" applyAlignment="1">
      <alignment vertical="top"/>
    </xf>
    <xf numFmtId="0" fontId="2" fillId="0" borderId="0" xfId="0" applyFont="1" applyBorder="1"/>
    <xf numFmtId="0" fontId="2" fillId="0" borderId="6" xfId="0" applyFont="1" applyBorder="1"/>
    <xf numFmtId="0" fontId="2" fillId="0" borderId="8" xfId="0" applyFont="1" applyBorder="1"/>
    <xf numFmtId="0" fontId="2" fillId="0" borderId="6" xfId="0" applyFont="1" applyBorder="1" applyAlignment="1">
      <alignment vertical="center" wrapText="1"/>
    </xf>
    <xf numFmtId="0" fontId="4" fillId="0" borderId="6" xfId="0" applyFont="1" applyBorder="1" applyAlignment="1">
      <alignment vertical="center" wrapText="1"/>
    </xf>
    <xf numFmtId="0" fontId="3" fillId="0" borderId="1" xfId="0" applyFont="1" applyBorder="1" applyAlignment="1">
      <alignment horizontal="right"/>
    </xf>
    <xf numFmtId="0" fontId="3" fillId="0" borderId="7" xfId="0" applyFont="1" applyBorder="1" applyAlignment="1">
      <alignment horizontal="right"/>
    </xf>
    <xf numFmtId="0" fontId="2" fillId="0" borderId="5" xfId="0" applyFont="1" applyBorder="1"/>
    <xf numFmtId="0" fontId="2" fillId="0" borderId="0" xfId="0" applyFont="1" applyAlignment="1">
      <alignment horizontal="right"/>
    </xf>
    <xf numFmtId="3" fontId="10" fillId="0" borderId="0" xfId="0" applyNumberFormat="1" applyFont="1"/>
    <xf numFmtId="0" fontId="2" fillId="0" borderId="3" xfId="0" applyFont="1" applyBorder="1"/>
    <xf numFmtId="0" fontId="9" fillId="0" borderId="2" xfId="0" applyFont="1" applyBorder="1"/>
    <xf numFmtId="0" fontId="3" fillId="0" borderId="1" xfId="0" applyFont="1" applyBorder="1" applyAlignment="1">
      <alignment horizontal="right" wrapText="1"/>
    </xf>
    <xf numFmtId="0" fontId="4" fillId="0" borderId="3" xfId="0" applyFont="1" applyBorder="1"/>
    <xf numFmtId="0" fontId="11" fillId="0" borderId="0" xfId="0" applyFont="1" applyAlignment="1">
      <alignment horizontal="left" vertical="center" wrapText="1"/>
    </xf>
    <xf numFmtId="0" fontId="11" fillId="0" borderId="0" xfId="0" applyFont="1" applyAlignment="1">
      <alignment horizontal="left" wrapText="1"/>
    </xf>
    <xf numFmtId="0" fontId="12" fillId="0" borderId="0" xfId="0" applyFont="1"/>
    <xf numFmtId="0" fontId="11" fillId="0" borderId="8" xfId="0" applyFont="1" applyBorder="1"/>
    <xf numFmtId="0" fontId="11" fillId="0" borderId="12" xfId="0" applyFont="1" applyBorder="1"/>
    <xf numFmtId="0" fontId="11" fillId="0" borderId="0" xfId="0" applyFont="1"/>
    <xf numFmtId="0" fontId="11" fillId="0" borderId="3" xfId="0" applyFont="1" applyBorder="1"/>
    <xf numFmtId="0" fontId="11" fillId="0" borderId="0" xfId="0" applyFont="1" applyBorder="1"/>
    <xf numFmtId="0" fontId="13" fillId="0" borderId="0" xfId="0" applyFont="1" applyAlignment="1">
      <alignment horizontal="left" wrapText="1"/>
    </xf>
    <xf numFmtId="0" fontId="15" fillId="0" borderId="0" xfId="0" applyFont="1"/>
    <xf numFmtId="0" fontId="15" fillId="0" borderId="3" xfId="0" applyFont="1" applyBorder="1"/>
    <xf numFmtId="0" fontId="15" fillId="0" borderId="12" xfId="0" applyFont="1" applyBorder="1"/>
    <xf numFmtId="0" fontId="11" fillId="0" borderId="14" xfId="0" applyFont="1" applyBorder="1"/>
    <xf numFmtId="0" fontId="14" fillId="0" borderId="12" xfId="0" applyFont="1" applyBorder="1"/>
    <xf numFmtId="0" fontId="13" fillId="6" borderId="0" xfId="0" applyFont="1" applyFill="1" applyBorder="1" applyAlignment="1">
      <alignment horizontal="left" wrapText="1"/>
    </xf>
    <xf numFmtId="0" fontId="14" fillId="0" borderId="0" xfId="0" applyFont="1" applyBorder="1"/>
    <xf numFmtId="0" fontId="17" fillId="0" borderId="0" xfId="128" applyFont="1"/>
    <xf numFmtId="0" fontId="16" fillId="0" borderId="0" xfId="0" applyFont="1" applyAlignment="1">
      <alignment horizontal="left" vertical="center" wrapText="1"/>
    </xf>
    <xf numFmtId="0" fontId="18" fillId="0" borderId="0" xfId="0" applyFont="1" applyAlignment="1">
      <alignment vertical="top"/>
    </xf>
    <xf numFmtId="0" fontId="19" fillId="0" borderId="0" xfId="0" applyFont="1"/>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23" fillId="8" borderId="0" xfId="0" applyFont="1" applyFill="1" applyAlignment="1">
      <alignment horizontal="left" vertical="center"/>
    </xf>
    <xf numFmtId="0" fontId="11"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3" fillId="7" borderId="0" xfId="0" applyFont="1" applyFill="1" applyAlignment="1">
      <alignment vertical="center"/>
    </xf>
    <xf numFmtId="0" fontId="23" fillId="9" borderId="0" xfId="0" applyFont="1" applyFill="1" applyAlignment="1">
      <alignment vertical="center"/>
    </xf>
    <xf numFmtId="0" fontId="23" fillId="9" borderId="0" xfId="0" applyFont="1" applyFill="1" applyAlignment="1">
      <alignment horizontal="left" vertical="center"/>
    </xf>
    <xf numFmtId="0" fontId="20"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3" borderId="10" xfId="27" applyFont="1" applyBorder="1" applyAlignment="1">
      <alignment vertical="center" wrapText="1"/>
    </xf>
    <xf numFmtId="164" fontId="11" fillId="4" borderId="15" xfId="0" applyNumberFormat="1" applyFont="1" applyFill="1" applyBorder="1" applyAlignment="1">
      <alignment horizontal="left" wrapText="1"/>
    </xf>
    <xf numFmtId="0" fontId="11" fillId="5" borderId="15" xfId="0" applyFont="1" applyFill="1" applyBorder="1" applyAlignment="1">
      <alignment horizontal="left" wrapText="1"/>
    </xf>
    <xf numFmtId="0" fontId="11" fillId="4" borderId="11" xfId="0" applyFont="1" applyFill="1" applyBorder="1" applyAlignment="1">
      <alignment horizontal="left" wrapText="1"/>
    </xf>
    <xf numFmtId="164" fontId="11" fillId="4" borderId="13" xfId="0" applyNumberFormat="1" applyFont="1" applyFill="1" applyBorder="1" applyAlignment="1">
      <alignment horizontal="left" wrapText="1"/>
    </xf>
    <xf numFmtId="0" fontId="11" fillId="4" borderId="13" xfId="0" applyFont="1" applyFill="1" applyBorder="1" applyAlignment="1">
      <alignment horizontal="left" wrapText="1"/>
    </xf>
    <xf numFmtId="0" fontId="11" fillId="5" borderId="13" xfId="0" applyFont="1" applyFill="1" applyBorder="1" applyAlignment="1">
      <alignment horizontal="left" wrapText="1"/>
    </xf>
    <xf numFmtId="0" fontId="2" fillId="0" borderId="0" xfId="0" applyFont="1" applyBorder="1" applyAlignment="1">
      <alignment vertical="top" wrapText="1"/>
    </xf>
    <xf numFmtId="0" fontId="4" fillId="0" borderId="0" xfId="0" applyFont="1" applyBorder="1" applyAlignment="1">
      <alignment vertical="top" wrapText="1"/>
    </xf>
    <xf numFmtId="0" fontId="3" fillId="0" borderId="7" xfId="0" applyFont="1" applyBorder="1" applyAlignment="1">
      <alignment vertical="top"/>
    </xf>
    <xf numFmtId="0" fontId="3" fillId="0" borderId="9" xfId="0" applyFont="1" applyBorder="1" applyAlignment="1">
      <alignment vertical="center" wrapText="1"/>
    </xf>
    <xf numFmtId="0" fontId="3" fillId="0" borderId="7" xfId="0" applyFont="1" applyBorder="1" applyAlignment="1">
      <alignment vertical="center" wrapText="1"/>
    </xf>
    <xf numFmtId="3" fontId="10" fillId="0" borderId="8" xfId="0" applyNumberFormat="1" applyFont="1" applyBorder="1"/>
    <xf numFmtId="0" fontId="4" fillId="0" borderId="9" xfId="0" applyFont="1" applyBorder="1" applyAlignment="1">
      <alignment horizontal="right"/>
    </xf>
    <xf numFmtId="3" fontId="4" fillId="0" borderId="6" xfId="0" applyNumberFormat="1" applyFont="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3" fillId="2" borderId="1" xfId="0" applyFont="1" applyFill="1" applyBorder="1" applyAlignment="1">
      <alignment horizontal="left" vertical="top"/>
    </xf>
    <xf numFmtId="0" fontId="24" fillId="2" borderId="1" xfId="0" applyFont="1" applyFill="1" applyBorder="1" applyAlignment="1">
      <alignment horizontal="left" vertical="top" wrapText="1"/>
    </xf>
    <xf numFmtId="0" fontId="24" fillId="0" borderId="0" xfId="0" applyFont="1" applyBorder="1" applyAlignment="1">
      <alignment vertical="top" wrapText="1"/>
    </xf>
    <xf numFmtId="0" fontId="25" fillId="2" borderId="1" xfId="0" applyFont="1" applyFill="1" applyBorder="1" applyAlignment="1">
      <alignment horizontal="left" vertical="top" wrapText="1"/>
    </xf>
    <xf numFmtId="0" fontId="25" fillId="0" borderId="0" xfId="0" applyFont="1" applyBorder="1" applyAlignment="1">
      <alignment vertical="top" wrapText="1"/>
    </xf>
    <xf numFmtId="0" fontId="24" fillId="2" borderId="1" xfId="0" applyFont="1" applyFill="1" applyBorder="1" applyAlignment="1">
      <alignment horizontal="left" vertical="top"/>
    </xf>
    <xf numFmtId="0" fontId="25" fillId="2" borderId="1" xfId="0" applyFont="1" applyFill="1" applyBorder="1" applyAlignment="1">
      <alignment horizontal="left" vertical="top"/>
    </xf>
    <xf numFmtId="0" fontId="9" fillId="0" borderId="0" xfId="0" applyFont="1" applyAlignment="1">
      <alignment vertical="top"/>
    </xf>
    <xf numFmtId="0" fontId="27" fillId="0" borderId="0" xfId="0" applyFont="1" applyAlignment="1"/>
    <xf numFmtId="0" fontId="26" fillId="0" borderId="0" xfId="0" applyFont="1" applyAlignment="1">
      <alignment vertical="top"/>
    </xf>
    <xf numFmtId="0" fontId="26" fillId="0" borderId="1" xfId="0" applyFont="1" applyBorder="1"/>
    <xf numFmtId="3" fontId="14" fillId="0" borderId="0" xfId="0" applyNumberFormat="1" applyFont="1"/>
    <xf numFmtId="0" fontId="15" fillId="0" borderId="0" xfId="0" applyFont="1" applyBorder="1"/>
    <xf numFmtId="0" fontId="11" fillId="6" borderId="0" xfId="0" applyFont="1" applyFill="1" applyBorder="1" applyAlignment="1">
      <alignment horizontal="left" wrapText="1"/>
    </xf>
    <xf numFmtId="0" fontId="14" fillId="0" borderId="8" xfId="0" applyFont="1" applyBorder="1"/>
    <xf numFmtId="0" fontId="28" fillId="0" borderId="0" xfId="0" applyFont="1"/>
    <xf numFmtId="0" fontId="29" fillId="0" borderId="0" xfId="0" applyFont="1" applyAlignment="1">
      <alignment vertical="center"/>
    </xf>
    <xf numFmtId="0" fontId="31" fillId="0" borderId="0" xfId="0" applyFont="1" applyAlignment="1">
      <alignment vertical="center"/>
    </xf>
    <xf numFmtId="0" fontId="31" fillId="10" borderId="0" xfId="0" applyFont="1" applyFill="1" applyAlignment="1">
      <alignment vertical="center"/>
    </xf>
    <xf numFmtId="0" fontId="30" fillId="0" borderId="0" xfId="0" applyFont="1"/>
    <xf numFmtId="0" fontId="22" fillId="0" borderId="0" xfId="0" applyFont="1"/>
    <xf numFmtId="0" fontId="23" fillId="0" borderId="0" xfId="0" applyFont="1"/>
    <xf numFmtId="0" fontId="31" fillId="5" borderId="0" xfId="0" applyFont="1" applyFill="1" applyAlignment="1">
      <alignment vertical="center"/>
    </xf>
    <xf numFmtId="164" fontId="11" fillId="4" borderId="20" xfId="0" applyNumberFormat="1" applyFont="1" applyFill="1" applyBorder="1" applyAlignment="1">
      <alignment horizontal="left" wrapText="1"/>
    </xf>
    <xf numFmtId="164" fontId="11" fillId="4" borderId="21" xfId="0" applyNumberFormat="1" applyFont="1" applyFill="1" applyBorder="1" applyAlignment="1">
      <alignment horizontal="left" wrapText="1"/>
    </xf>
    <xf numFmtId="164" fontId="11" fillId="4" borderId="22" xfId="0" applyNumberFormat="1" applyFont="1" applyFill="1" applyBorder="1" applyAlignment="1">
      <alignment horizontal="left" wrapText="1"/>
    </xf>
    <xf numFmtId="0" fontId="11" fillId="5" borderId="22" xfId="0" applyFont="1" applyFill="1" applyBorder="1" applyAlignment="1">
      <alignment horizontal="left" wrapText="1"/>
    </xf>
    <xf numFmtId="164" fontId="11" fillId="4" borderId="23" xfId="0" applyNumberFormat="1" applyFont="1" applyFill="1" applyBorder="1" applyAlignment="1">
      <alignment horizontal="left" wrapText="1"/>
    </xf>
    <xf numFmtId="0" fontId="32" fillId="0" borderId="0" xfId="0" applyFont="1" applyBorder="1"/>
    <xf numFmtId="0" fontId="11" fillId="5" borderId="23" xfId="0" applyFont="1" applyFill="1" applyBorder="1" applyAlignment="1">
      <alignment horizontal="left" wrapText="1"/>
    </xf>
    <xf numFmtId="164" fontId="11" fillId="4" borderId="24" xfId="0" applyNumberFormat="1" applyFont="1" applyFill="1" applyBorder="1" applyAlignment="1">
      <alignment horizontal="left" wrapText="1"/>
    </xf>
    <xf numFmtId="164" fontId="11" fillId="4" borderId="14" xfId="0" applyNumberFormat="1" applyFont="1" applyFill="1" applyBorder="1" applyAlignment="1">
      <alignment horizontal="left" wrapText="1"/>
    </xf>
    <xf numFmtId="164" fontId="11" fillId="11" borderId="14" xfId="0" applyNumberFormat="1" applyFont="1" applyFill="1" applyBorder="1" applyAlignment="1">
      <alignment horizontal="left" wrapText="1"/>
    </xf>
    <xf numFmtId="0" fontId="11" fillId="5" borderId="14" xfId="0" applyFont="1" applyFill="1" applyBorder="1" applyAlignment="1">
      <alignment horizontal="left" wrapText="1"/>
    </xf>
    <xf numFmtId="0" fontId="11" fillId="4" borderId="14" xfId="0" applyFont="1" applyFill="1" applyBorder="1" applyAlignment="1">
      <alignment horizontal="left" wrapText="1"/>
    </xf>
    <xf numFmtId="0" fontId="11" fillId="11" borderId="27" xfId="0" applyFont="1" applyFill="1" applyBorder="1" applyAlignment="1">
      <alignment horizontal="left" wrapText="1"/>
    </xf>
    <xf numFmtId="0" fontId="11" fillId="5" borderId="26" xfId="0" applyFont="1" applyFill="1" applyBorder="1" applyAlignment="1">
      <alignment horizontal="left" wrapText="1"/>
    </xf>
    <xf numFmtId="0" fontId="11" fillId="5" borderId="28" xfId="0" applyFont="1" applyFill="1" applyBorder="1" applyAlignment="1">
      <alignment horizontal="left" wrapText="1"/>
    </xf>
    <xf numFmtId="0" fontId="11" fillId="5" borderId="29" xfId="0" applyFont="1" applyFill="1" applyBorder="1" applyAlignment="1">
      <alignment horizontal="left" wrapText="1"/>
    </xf>
    <xf numFmtId="0" fontId="11" fillId="5" borderId="30" xfId="0" applyFont="1" applyFill="1" applyBorder="1" applyAlignment="1">
      <alignment horizontal="left" wrapText="1"/>
    </xf>
    <xf numFmtId="164" fontId="11" fillId="5" borderId="31" xfId="0" applyNumberFormat="1" applyFont="1" applyFill="1" applyBorder="1" applyAlignment="1">
      <alignment horizontal="left" wrapText="1"/>
    </xf>
    <xf numFmtId="0" fontId="11" fillId="4" borderId="25" xfId="0" applyFont="1" applyFill="1" applyBorder="1" applyAlignment="1">
      <alignment horizontal="left" vertical="center"/>
    </xf>
    <xf numFmtId="0" fontId="11" fillId="4" borderId="18" xfId="0" applyFont="1" applyFill="1" applyBorder="1" applyAlignment="1">
      <alignment horizontal="left" vertical="center"/>
    </xf>
    <xf numFmtId="0" fontId="11" fillId="4" borderId="32" xfId="0" applyFont="1" applyFill="1" applyBorder="1" applyAlignment="1">
      <alignment horizontal="left" vertical="center"/>
    </xf>
    <xf numFmtId="0" fontId="11" fillId="4" borderId="34" xfId="0" applyFont="1" applyFill="1" applyBorder="1" applyAlignment="1">
      <alignment horizontal="left" vertical="center"/>
    </xf>
    <xf numFmtId="0" fontId="11" fillId="4" borderId="19" xfId="0" applyFont="1" applyFill="1" applyBorder="1" applyAlignment="1">
      <alignment horizontal="left" wrapText="1"/>
    </xf>
    <xf numFmtId="0" fontId="11" fillId="4" borderId="16" xfId="0" applyFont="1" applyFill="1" applyBorder="1" applyAlignment="1">
      <alignment horizontal="left" wrapText="1"/>
    </xf>
    <xf numFmtId="0" fontId="11" fillId="4" borderId="24" xfId="0" applyFont="1" applyFill="1" applyBorder="1" applyAlignment="1">
      <alignment horizontal="left" wrapText="1"/>
    </xf>
    <xf numFmtId="0" fontId="11" fillId="4" borderId="37" xfId="0" applyFont="1" applyFill="1" applyBorder="1" applyAlignment="1">
      <alignment horizontal="left" vertical="center"/>
    </xf>
    <xf numFmtId="0" fontId="11" fillId="4" borderId="38" xfId="0" applyFont="1" applyFill="1" applyBorder="1" applyAlignment="1">
      <alignment horizontal="left" wrapText="1"/>
    </xf>
    <xf numFmtId="0" fontId="11" fillId="4" borderId="39" xfId="0" applyFont="1" applyFill="1" applyBorder="1" applyAlignment="1">
      <alignment horizontal="left" wrapText="1"/>
    </xf>
    <xf numFmtId="0" fontId="11" fillId="4" borderId="40" xfId="0" applyFont="1" applyFill="1" applyBorder="1" applyAlignment="1">
      <alignment horizontal="left" vertical="center"/>
    </xf>
    <xf numFmtId="0" fontId="11" fillId="4" borderId="36" xfId="0" applyFont="1" applyFill="1" applyBorder="1" applyAlignment="1">
      <alignment horizontal="left" wrapText="1"/>
    </xf>
    <xf numFmtId="0" fontId="2" fillId="0" borderId="35" xfId="0" applyFont="1" applyBorder="1"/>
    <xf numFmtId="0" fontId="9" fillId="0" borderId="33" xfId="0" applyFont="1" applyBorder="1"/>
    <xf numFmtId="0" fontId="3" fillId="0" borderId="0" xfId="0" applyFont="1" applyFill="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2" fillId="0" borderId="0" xfId="0" applyFont="1" applyFill="1" applyBorder="1" applyAlignment="1">
      <alignment vertical="center" wrapText="1"/>
    </xf>
    <xf numFmtId="0" fontId="3" fillId="0" borderId="9" xfId="0" applyFont="1" applyFill="1" applyBorder="1" applyAlignment="1">
      <alignment vertical="center" wrapText="1"/>
    </xf>
    <xf numFmtId="0" fontId="3" fillId="13" borderId="0" xfId="0" applyFont="1" applyFill="1" applyBorder="1" applyAlignment="1">
      <alignment horizontal="right"/>
    </xf>
    <xf numFmtId="3" fontId="3" fillId="13" borderId="0" xfId="0" applyNumberFormat="1" applyFont="1" applyFill="1" applyBorder="1"/>
    <xf numFmtId="0" fontId="7" fillId="12" borderId="6" xfId="0" applyFont="1" applyFill="1" applyBorder="1" applyAlignment="1">
      <alignment vertical="center" wrapText="1"/>
    </xf>
    <xf numFmtId="0" fontId="34" fillId="2" borderId="1" xfId="0" applyFont="1" applyFill="1" applyBorder="1" applyAlignment="1">
      <alignment horizontal="left" vertical="center"/>
    </xf>
    <xf numFmtId="0" fontId="35" fillId="0" borderId="0" xfId="0" applyFont="1" applyBorder="1" applyAlignment="1">
      <alignment vertical="top" wrapText="1"/>
    </xf>
    <xf numFmtId="0" fontId="0" fillId="0" borderId="0" xfId="0" applyAlignment="1">
      <alignment vertical="center"/>
    </xf>
    <xf numFmtId="0" fontId="14" fillId="0" borderId="0" xfId="0" applyFont="1" applyAlignment="1">
      <alignment horizontal="left" wrapText="1"/>
    </xf>
    <xf numFmtId="0" fontId="39" fillId="14" borderId="42" xfId="298" applyFont="1" applyAlignment="1">
      <alignment horizontal="left" vertical="center" wrapText="1"/>
    </xf>
    <xf numFmtId="165" fontId="11" fillId="4" borderId="25" xfId="299" applyNumberFormat="1" applyFont="1" applyFill="1" applyBorder="1" applyAlignment="1">
      <alignment horizontal="right" wrapText="1"/>
    </xf>
    <xf numFmtId="165" fontId="11" fillId="4" borderId="17" xfId="299" applyNumberFormat="1" applyFont="1" applyFill="1" applyBorder="1" applyAlignment="1">
      <alignment horizontal="left" wrapText="1"/>
    </xf>
    <xf numFmtId="9" fontId="11" fillId="0" borderId="0" xfId="300" applyFont="1" applyAlignment="1">
      <alignment horizontal="left" vertical="center" wrapText="1"/>
    </xf>
    <xf numFmtId="165" fontId="11" fillId="4" borderId="25" xfId="299" applyNumberFormat="1" applyFont="1" applyFill="1" applyBorder="1" applyAlignment="1">
      <alignment horizontal="left" wrapText="1"/>
    </xf>
    <xf numFmtId="164" fontId="41" fillId="4" borderId="14" xfId="0" applyNumberFormat="1" applyFont="1" applyFill="1" applyBorder="1" applyAlignment="1">
      <alignment horizontal="left" wrapText="1"/>
    </xf>
    <xf numFmtId="165" fontId="11" fillId="4" borderId="25" xfId="299" applyNumberFormat="1" applyFont="1" applyFill="1" applyBorder="1" applyAlignment="1">
      <alignment horizontal="left" vertical="center"/>
    </xf>
    <xf numFmtId="0" fontId="7" fillId="3" borderId="6" xfId="27" applyFont="1" applyBorder="1" applyAlignment="1">
      <alignment vertical="center" wrapText="1"/>
    </xf>
    <xf numFmtId="0" fontId="7" fillId="3" borderId="0" xfId="27" applyFont="1" applyBorder="1" applyAlignment="1">
      <alignment vertical="center" wrapText="1"/>
    </xf>
    <xf numFmtId="0" fontId="4" fillId="0" borderId="0" xfId="0" applyFont="1" applyBorder="1" applyAlignment="1">
      <alignment vertical="center" wrapText="1"/>
    </xf>
    <xf numFmtId="3" fontId="3" fillId="13" borderId="0" xfId="0" applyNumberFormat="1" applyFont="1" applyFill="1" applyBorder="1" applyAlignment="1">
      <alignment horizontal="right"/>
    </xf>
    <xf numFmtId="0" fontId="11" fillId="10" borderId="41" xfId="0" applyFont="1" applyFill="1" applyBorder="1" applyAlignment="1">
      <alignment horizontal="left" wrapText="1"/>
    </xf>
    <xf numFmtId="0" fontId="11" fillId="10" borderId="18" xfId="0" applyFont="1" applyFill="1" applyBorder="1" applyAlignment="1">
      <alignment horizontal="left" wrapText="1"/>
    </xf>
    <xf numFmtId="0" fontId="37" fillId="0" borderId="1" xfId="0" applyFont="1" applyBorder="1" applyAlignment="1">
      <alignment horizontal="left" vertical="center" wrapText="1"/>
    </xf>
    <xf numFmtId="0" fontId="26" fillId="0" borderId="0" xfId="0" applyFont="1" applyBorder="1" applyAlignment="1">
      <alignment horizontal="left" vertical="center" wrapText="1"/>
    </xf>
    <xf numFmtId="0" fontId="26" fillId="0" borderId="6" xfId="0" applyFont="1" applyBorder="1" applyAlignment="1">
      <alignment horizontal="left" vertical="center" wrapText="1"/>
    </xf>
    <xf numFmtId="0" fontId="26" fillId="0" borderId="1" xfId="0" applyFont="1" applyBorder="1" applyAlignment="1">
      <alignment horizontal="left" vertical="center" wrapText="1"/>
    </xf>
    <xf numFmtId="3" fontId="14" fillId="0" borderId="0" xfId="0" applyNumberFormat="1" applyFont="1" applyAlignment="1">
      <alignment vertical="center"/>
    </xf>
    <xf numFmtId="0" fontId="0" fillId="0" borderId="0" xfId="0" applyAlignment="1">
      <alignment vertical="center"/>
    </xf>
    <xf numFmtId="0" fontId="9" fillId="0" borderId="3" xfId="0" applyFont="1" applyBorder="1" applyAlignment="1">
      <alignment horizontal="left"/>
    </xf>
    <xf numFmtId="0" fontId="0" fillId="0" borderId="3" xfId="0" applyBorder="1" applyAlignment="1"/>
    <xf numFmtId="0" fontId="36" fillId="0" borderId="2" xfId="0" applyFont="1" applyBorder="1" applyAlignment="1">
      <alignment vertical="center" wrapText="1"/>
    </xf>
    <xf numFmtId="0" fontId="0" fillId="0" borderId="5" xfId="0" applyBorder="1" applyAlignment="1"/>
    <xf numFmtId="0" fontId="9" fillId="0" borderId="2" xfId="0" applyFont="1" applyBorder="1" applyAlignment="1"/>
    <xf numFmtId="3" fontId="44" fillId="0" borderId="0" xfId="0" applyNumberFormat="1" applyFont="1"/>
    <xf numFmtId="4" fontId="11" fillId="0" borderId="0" xfId="0" applyNumberFormat="1" applyFont="1" applyAlignment="1">
      <alignment horizontal="left" vertical="center" wrapText="1"/>
    </xf>
    <xf numFmtId="0" fontId="45" fillId="4" borderId="13" xfId="128" applyFont="1" applyFill="1" applyBorder="1" applyAlignment="1">
      <alignment horizontal="left" wrapText="1"/>
    </xf>
    <xf numFmtId="0" fontId="11" fillId="5" borderId="15" xfId="0" applyFont="1" applyFill="1" applyBorder="1" applyAlignment="1">
      <alignment horizontal="left" vertical="top" wrapText="1"/>
    </xf>
    <xf numFmtId="3" fontId="4" fillId="0" borderId="0" xfId="0" applyNumberFormat="1" applyFont="1" applyBorder="1" applyAlignment="1">
      <alignment vertical="center" wrapText="1"/>
    </xf>
    <xf numFmtId="0" fontId="2" fillId="0" borderId="0" xfId="0" applyFont="1" applyFill="1" applyBorder="1"/>
  </cellXfs>
  <cellStyles count="302">
    <cellStyle name="Entrée" xfId="27" builtinId="20"/>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0" builtinId="9" hidden="1"/>
    <cellStyle name="Lien hypertexte visité" xfId="131" builtinId="9" hidden="1"/>
    <cellStyle name="Lien hypertexte visité" xfId="132" builtinId="9" hidden="1"/>
    <cellStyle name="Lien hypertexte visité" xfId="133" builtinId="9" hidden="1"/>
    <cellStyle name="Lien hypertexte visité" xfId="134" builtinId="9" hidden="1"/>
    <cellStyle name="Lien hypertexte visité" xfId="135" builtinId="9" hidden="1"/>
    <cellStyle name="Lien hypertexte visité" xfId="136" builtinId="9" hidden="1"/>
    <cellStyle name="Lien hypertexte visité" xfId="137" builtinId="9" hidden="1"/>
    <cellStyle name="Lien hypertexte visité" xfId="138" builtinId="9" hidden="1"/>
    <cellStyle name="Lien hypertexte visité" xfId="139" builtinId="9" hidden="1"/>
    <cellStyle name="Lien hypertexte visité" xfId="140" builtinId="9" hidden="1"/>
    <cellStyle name="Lien hypertexte visité" xfId="141" builtinId="9" hidden="1"/>
    <cellStyle name="Lien hypertexte visité" xfId="142" builtinId="9" hidden="1"/>
    <cellStyle name="Lien hypertexte visité" xfId="143" builtinId="9" hidden="1"/>
    <cellStyle name="Lien hypertexte visité" xfId="144" builtinId="9" hidden="1"/>
    <cellStyle name="Lien hypertexte visité" xfId="145" builtinId="9" hidden="1"/>
    <cellStyle name="Lien hypertexte visité" xfId="146" builtinId="9" hidden="1"/>
    <cellStyle name="Lien hypertexte visité" xfId="147" builtinId="9" hidden="1"/>
    <cellStyle name="Lien hypertexte visité" xfId="148" builtinId="9" hidden="1"/>
    <cellStyle name="Lien hypertexte visité" xfId="149" builtinId="9" hidden="1"/>
    <cellStyle name="Lien hypertexte visité" xfId="150" builtinId="9" hidden="1"/>
    <cellStyle name="Lien hypertexte visité" xfId="151" builtinId="9" hidden="1"/>
    <cellStyle name="Lien hypertexte visité" xfId="152" builtinId="9" hidden="1"/>
    <cellStyle name="Lien hypertexte visité" xfId="153" builtinId="9" hidden="1"/>
    <cellStyle name="Lien hypertexte visité" xfId="154" builtinId="9" hidden="1"/>
    <cellStyle name="Lien hypertexte visité" xfId="155" builtinId="9" hidden="1"/>
    <cellStyle name="Lien hypertexte visité" xfId="156" builtinId="9" hidden="1"/>
    <cellStyle name="Lien hypertexte visité" xfId="157" builtinId="9" hidden="1"/>
    <cellStyle name="Lien hypertexte visité" xfId="158" builtinId="9" hidden="1"/>
    <cellStyle name="Lien hypertexte visité" xfId="159" builtinId="9" hidden="1"/>
    <cellStyle name="Lien hypertexte visité" xfId="160" builtinId="9" hidden="1"/>
    <cellStyle name="Lien hypertexte visité" xfId="161" builtinId="9" hidden="1"/>
    <cellStyle name="Lien hypertexte visité" xfId="162" builtinId="9" hidden="1"/>
    <cellStyle name="Lien hypertexte visité" xfId="163" builtinId="9" hidden="1"/>
    <cellStyle name="Lien hypertexte visité" xfId="164" builtinId="9" hidden="1"/>
    <cellStyle name="Lien hypertexte visité" xfId="165" builtinId="9" hidden="1"/>
    <cellStyle name="Lien hypertexte visité" xfId="166" builtinId="9" hidden="1"/>
    <cellStyle name="Lien hypertexte visité" xfId="167" builtinId="9" hidden="1"/>
    <cellStyle name="Lien hypertexte visité" xfId="168" builtinId="9" hidden="1"/>
    <cellStyle name="Lien hypertexte visité" xfId="169" builtinId="9" hidden="1"/>
    <cellStyle name="Lien hypertexte visité" xfId="170" builtinId="9" hidden="1"/>
    <cellStyle name="Lien hypertexte visité" xfId="171" builtinId="9" hidden="1"/>
    <cellStyle name="Lien hypertexte visité" xfId="172" builtinId="9" hidden="1"/>
    <cellStyle name="Lien hypertexte visité" xfId="173" builtinId="9" hidden="1"/>
    <cellStyle name="Lien hypertexte visité" xfId="174" builtinId="9" hidden="1"/>
    <cellStyle name="Lien hypertexte visité" xfId="175" builtinId="9" hidden="1"/>
    <cellStyle name="Lien hypertexte visité" xfId="176" builtinId="9" hidden="1"/>
    <cellStyle name="Lien hypertexte visité" xfId="177" builtinId="9" hidden="1"/>
    <cellStyle name="Lien hypertexte visité" xfId="178" builtinId="9" hidden="1"/>
    <cellStyle name="Lien hypertexte visité" xfId="179" builtinId="9" hidden="1"/>
    <cellStyle name="Lien hypertexte visité" xfId="180" builtinId="9" hidden="1"/>
    <cellStyle name="Lien hypertexte visité" xfId="181" builtinId="9" hidden="1"/>
    <cellStyle name="Lien hypertexte visité" xfId="182" builtinId="9" hidden="1"/>
    <cellStyle name="Lien hypertexte visité" xfId="183" builtinId="9" hidden="1"/>
    <cellStyle name="Lien hypertexte visité" xfId="184" builtinId="9" hidden="1"/>
    <cellStyle name="Lien hypertexte visité" xfId="185" builtinId="9" hidden="1"/>
    <cellStyle name="Lien hypertexte visité" xfId="186" builtinId="9" hidden="1"/>
    <cellStyle name="Lien hypertexte visité" xfId="187" builtinId="9" hidden="1"/>
    <cellStyle name="Lien hypertexte visité" xfId="188" builtinId="9" hidden="1"/>
    <cellStyle name="Lien hypertexte visité" xfId="189" builtinId="9" hidden="1"/>
    <cellStyle name="Lien hypertexte visité" xfId="190" builtinId="9" hidden="1"/>
    <cellStyle name="Lien hypertexte visité" xfId="191" builtinId="9" hidden="1"/>
    <cellStyle name="Lien hypertexte visité" xfId="192" builtinId="9" hidden="1"/>
    <cellStyle name="Lien hypertexte visité" xfId="193" builtinId="9" hidden="1"/>
    <cellStyle name="Lien hypertexte visité" xfId="194" builtinId="9" hidden="1"/>
    <cellStyle name="Lien hypertexte visité" xfId="195" builtinId="9" hidden="1"/>
    <cellStyle name="Lien hypertexte visité" xfId="196" builtinId="9" hidden="1"/>
    <cellStyle name="Lien hypertexte visité" xfId="197" builtinId="9" hidden="1"/>
    <cellStyle name="Lien hypertexte visité" xfId="198" builtinId="9" hidden="1"/>
    <cellStyle name="Lien hypertexte visité" xfId="199" builtinId="9" hidden="1"/>
    <cellStyle name="Lien hypertexte visité" xfId="200" builtinId="9" hidden="1"/>
    <cellStyle name="Lien hypertexte visité" xfId="201" builtinId="9" hidden="1"/>
    <cellStyle name="Lien hypertexte visité" xfId="202" builtinId="9" hidden="1"/>
    <cellStyle name="Lien hypertexte visité" xfId="203" builtinId="9" hidden="1"/>
    <cellStyle name="Lien hypertexte visité" xfId="204" builtinId="9" hidden="1"/>
    <cellStyle name="Lien hypertexte visité" xfId="205" builtinId="9" hidden="1"/>
    <cellStyle name="Lien hypertexte visité" xfId="206" builtinId="9" hidden="1"/>
    <cellStyle name="Lien hypertexte visité" xfId="207" builtinId="9" hidden="1"/>
    <cellStyle name="Lien hypertexte visité" xfId="208" builtinId="9" hidden="1"/>
    <cellStyle name="Lien hypertexte visité" xfId="209" builtinId="9" hidden="1"/>
    <cellStyle name="Lien hypertexte visité" xfId="210" builtinId="9" hidden="1"/>
    <cellStyle name="Lien hypertexte visité" xfId="211" builtinId="9" hidden="1"/>
    <cellStyle name="Lien hypertexte visité" xfId="212" builtinId="9" hidden="1"/>
    <cellStyle name="Lien hypertexte visité" xfId="213" builtinId="9" hidden="1"/>
    <cellStyle name="Lien hypertexte visité" xfId="214" builtinId="9" hidden="1"/>
    <cellStyle name="Lien hypertexte visité" xfId="215" builtinId="9" hidden="1"/>
    <cellStyle name="Lien hypertexte visité" xfId="216" builtinId="9" hidden="1"/>
    <cellStyle name="Lien hypertexte visité" xfId="217" builtinId="9" hidden="1"/>
    <cellStyle name="Lien hypertexte visité" xfId="218" builtinId="9" hidden="1"/>
    <cellStyle name="Lien hypertexte visité" xfId="219" builtinId="9" hidden="1"/>
    <cellStyle name="Lien hypertexte visité" xfId="220" builtinId="9" hidden="1"/>
    <cellStyle name="Lien hypertexte visité" xfId="221" builtinId="9" hidden="1"/>
    <cellStyle name="Lien hypertexte visité" xfId="222" builtinId="9" hidden="1"/>
    <cellStyle name="Lien hypertexte visité" xfId="223" builtinId="9" hidden="1"/>
    <cellStyle name="Lien hypertexte visité" xfId="224" builtinId="9" hidden="1"/>
    <cellStyle name="Lien hypertexte visité" xfId="225" builtinId="9" hidden="1"/>
    <cellStyle name="Lien hypertexte visité" xfId="226" builtinId="9" hidden="1"/>
    <cellStyle name="Lien hypertexte visité" xfId="227" builtinId="9" hidden="1"/>
    <cellStyle name="Lien hypertexte visité" xfId="228" builtinId="9" hidden="1"/>
    <cellStyle name="Lien hypertexte visité" xfId="229" builtinId="9" hidden="1"/>
    <cellStyle name="Lien hypertexte visité" xfId="230" builtinId="9" hidden="1"/>
    <cellStyle name="Lien hypertexte visité" xfId="231" builtinId="9" hidden="1"/>
    <cellStyle name="Lien hypertexte visité" xfId="232" builtinId="9" hidden="1"/>
    <cellStyle name="Lien hypertexte visité" xfId="233" builtinId="9" hidden="1"/>
    <cellStyle name="Lien hypertexte visité" xfId="234" builtinId="9" hidden="1"/>
    <cellStyle name="Lien hypertexte visité" xfId="235" builtinId="9" hidden="1"/>
    <cellStyle name="Lien hypertexte visité" xfId="236" builtinId="9" hidden="1"/>
    <cellStyle name="Lien hypertexte visité" xfId="237" builtinId="9" hidden="1"/>
    <cellStyle name="Lien hypertexte visité" xfId="238" builtinId="9" hidden="1"/>
    <cellStyle name="Lien hypertexte visité" xfId="239" builtinId="9" hidden="1"/>
    <cellStyle name="Lien hypertexte visité" xfId="240" builtinId="9" hidden="1"/>
    <cellStyle name="Lien hypertexte visité" xfId="241" builtinId="9" hidden="1"/>
    <cellStyle name="Lien hypertexte visité" xfId="242" builtinId="9" hidden="1"/>
    <cellStyle name="Lien hypertexte visité" xfId="243" builtinId="9" hidden="1"/>
    <cellStyle name="Lien hypertexte visité" xfId="244" builtinId="9" hidden="1"/>
    <cellStyle name="Lien hypertexte visité" xfId="245" builtinId="9" hidden="1"/>
    <cellStyle name="Lien hypertexte visité" xfId="246" builtinId="9" hidden="1"/>
    <cellStyle name="Lien hypertexte visité" xfId="247" builtinId="9" hidden="1"/>
    <cellStyle name="Lien hypertexte visité" xfId="248" builtinId="9" hidden="1"/>
    <cellStyle name="Lien hypertexte visité" xfId="249" builtinId="9" hidden="1"/>
    <cellStyle name="Lien hypertexte visité" xfId="250" builtinId="9" hidden="1"/>
    <cellStyle name="Lien hypertexte visité" xfId="251" builtinId="9" hidden="1"/>
    <cellStyle name="Lien hypertexte visité" xfId="252" builtinId="9" hidden="1"/>
    <cellStyle name="Lien hypertexte visité" xfId="253" builtinId="9" hidden="1"/>
    <cellStyle name="Lien hypertexte visité" xfId="254" builtinId="9" hidden="1"/>
    <cellStyle name="Lien hypertexte visité" xfId="255" builtinId="9" hidden="1"/>
    <cellStyle name="Lien hypertexte visité" xfId="256" builtinId="9" hidden="1"/>
    <cellStyle name="Lien hypertexte visité" xfId="257" builtinId="9" hidden="1"/>
    <cellStyle name="Lien hypertexte visité" xfId="258" builtinId="9" hidden="1"/>
    <cellStyle name="Lien hypertexte visité" xfId="259" builtinId="9" hidden="1"/>
    <cellStyle name="Lien hypertexte visité" xfId="260" builtinId="9" hidden="1"/>
    <cellStyle name="Lien hypertexte visité" xfId="261" builtinId="9" hidden="1"/>
    <cellStyle name="Lien hypertexte visité" xfId="262" builtinId="9" hidden="1"/>
    <cellStyle name="Lien hypertexte visité" xfId="263" builtinId="9" hidden="1"/>
    <cellStyle name="Lien hypertexte visité" xfId="264" builtinId="9" hidden="1"/>
    <cellStyle name="Lien hypertexte visité" xfId="265" builtinId="9" hidden="1"/>
    <cellStyle name="Lien hypertexte visité" xfId="266" builtinId="9" hidden="1"/>
    <cellStyle name="Lien hypertexte visité" xfId="267" builtinId="9" hidden="1"/>
    <cellStyle name="Lien hypertexte visité" xfId="268" builtinId="9" hidden="1"/>
    <cellStyle name="Lien hypertexte visité" xfId="269" builtinId="9" hidden="1"/>
    <cellStyle name="Lien hypertexte visité" xfId="270" builtinId="9" hidden="1"/>
    <cellStyle name="Lien hypertexte visité" xfId="271" builtinId="9" hidden="1"/>
    <cellStyle name="Lien hypertexte visité" xfId="272" builtinId="9" hidden="1"/>
    <cellStyle name="Lien hypertexte visité" xfId="273" builtinId="9" hidden="1"/>
    <cellStyle name="Lien hypertexte visité" xfId="274" builtinId="9" hidden="1"/>
    <cellStyle name="Lien hypertexte visité" xfId="275" builtinId="9" hidden="1"/>
    <cellStyle name="Lien hypertexte visité" xfId="276" builtinId="9" hidden="1"/>
    <cellStyle name="Lien hypertexte visité" xfId="277" builtinId="9" hidden="1"/>
    <cellStyle name="Lien hypertexte visité" xfId="278" builtinId="9" hidden="1"/>
    <cellStyle name="Lien hypertexte visité" xfId="279" builtinId="9" hidden="1"/>
    <cellStyle name="Lien hypertexte visité" xfId="280" builtinId="9" hidden="1"/>
    <cellStyle name="Lien hypertexte visité" xfId="281" builtinId="9" hidden="1"/>
    <cellStyle name="Lien hypertexte visité" xfId="282" builtinId="9" hidden="1"/>
    <cellStyle name="Lien hypertexte visité" xfId="283" builtinId="9" hidden="1"/>
    <cellStyle name="Lien hypertexte visité" xfId="284" builtinId="9" hidden="1"/>
    <cellStyle name="Lien hypertexte visité" xfId="285" builtinId="9" hidden="1"/>
    <cellStyle name="Lien hypertexte visité" xfId="286" builtinId="9" hidden="1"/>
    <cellStyle name="Lien hypertexte visité" xfId="287" builtinId="9" hidden="1"/>
    <cellStyle name="Lien hypertexte visité" xfId="288" builtinId="9" hidden="1"/>
    <cellStyle name="Lien hypertexte visité" xfId="289" builtinId="9" hidden="1"/>
    <cellStyle name="Lien hypertexte visité" xfId="290" builtinId="9" hidden="1"/>
    <cellStyle name="Lien hypertexte visité" xfId="291" builtinId="9" hidden="1"/>
    <cellStyle name="Lien hypertexte visité" xfId="292" builtinId="9" hidden="1"/>
    <cellStyle name="Lien hypertexte visité" xfId="293" builtinId="9" hidden="1"/>
    <cellStyle name="Lien hypertexte visité" xfId="294" builtinId="9" hidden="1"/>
    <cellStyle name="Lien hypertexte visité" xfId="295" builtinId="9" hidden="1"/>
    <cellStyle name="Lien hypertexte visité" xfId="296" builtinId="9" hidden="1"/>
    <cellStyle name="Lien hypertexte visité" xfId="297" builtinId="9" hidden="1"/>
    <cellStyle name="Milliers" xfId="299" builtinId="3"/>
    <cellStyle name="Normal" xfId="0" builtinId="0"/>
    <cellStyle name="Normal 32" xfId="301"/>
    <cellStyle name="Pourcentage" xfId="300" builtinId="5"/>
    <cellStyle name="Sortie" xfId="298" builtinId="21"/>
  </cellStyles>
  <dxfs count="31">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itietogo.org/web/rapport-itie-togo-2013/" TargetMode="External"/><Relationship Id="rId1" Type="http://schemas.openxmlformats.org/officeDocument/2006/relationships/hyperlink" Target="http://itietogo.org/we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6"/>
  <sheetViews>
    <sheetView showGridLines="0" showRowColHeaders="0" zoomScaleNormal="100" zoomScalePageLayoutView="150" workbookViewId="0">
      <selection activeCell="H19" sqref="H19"/>
    </sheetView>
  </sheetViews>
  <sheetFormatPr baseColWidth="10" defaultColWidth="3.5" defaultRowHeight="24" customHeight="1"/>
  <cols>
    <col min="1" max="1" width="3.5" style="41"/>
    <col min="2" max="2" width="3.5" style="41" customWidth="1"/>
    <col min="3" max="16384" width="3.5" style="41"/>
  </cols>
  <sheetData>
    <row r="1" spans="2:25" ht="15.95" customHeight="1"/>
    <row r="2" spans="2:25" ht="21">
      <c r="B2" s="88" t="s">
        <v>107</v>
      </c>
      <c r="C2" s="47"/>
      <c r="D2" s="47"/>
      <c r="E2" s="47"/>
      <c r="F2" s="47"/>
      <c r="G2" s="47"/>
      <c r="H2" s="47"/>
      <c r="I2" s="47"/>
      <c r="J2" s="47"/>
      <c r="K2" s="47"/>
      <c r="L2" s="47"/>
      <c r="M2" s="47"/>
      <c r="N2" s="47"/>
      <c r="O2" s="47"/>
      <c r="P2" s="47"/>
      <c r="Q2" s="47"/>
      <c r="R2" s="47"/>
      <c r="S2" s="37"/>
      <c r="T2" s="37"/>
      <c r="U2" s="37"/>
      <c r="V2" s="37"/>
      <c r="W2" s="37"/>
      <c r="X2" s="37"/>
      <c r="Y2" s="37"/>
    </row>
    <row r="3" spans="2:25" ht="15.95" customHeight="1">
      <c r="B3" s="89" t="s">
        <v>187</v>
      </c>
      <c r="C3" s="42"/>
      <c r="D3" s="42"/>
      <c r="E3" s="42"/>
      <c r="F3" s="42"/>
      <c r="G3" s="42"/>
      <c r="H3" s="42"/>
      <c r="I3" s="42"/>
      <c r="J3" s="39"/>
      <c r="K3" s="39"/>
      <c r="L3" s="39"/>
      <c r="M3" s="39"/>
      <c r="N3" s="39"/>
      <c r="O3" s="39"/>
      <c r="P3" s="39"/>
      <c r="Q3" s="39"/>
      <c r="R3" s="39"/>
      <c r="S3" s="39"/>
      <c r="T3" s="39"/>
      <c r="U3" s="39"/>
      <c r="V3" s="39"/>
      <c r="W3" s="39"/>
      <c r="X3" s="39"/>
      <c r="Y3" s="39"/>
    </row>
    <row r="4" spans="2:25" ht="15.95" customHeight="1">
      <c r="B4" s="38"/>
      <c r="C4" s="39"/>
      <c r="D4" s="39"/>
      <c r="E4" s="39"/>
      <c r="F4" s="39"/>
      <c r="G4" s="39"/>
      <c r="H4" s="39"/>
      <c r="I4" s="39"/>
      <c r="J4" s="39"/>
      <c r="K4" s="39"/>
      <c r="L4" s="39"/>
      <c r="M4" s="39"/>
      <c r="N4" s="39"/>
      <c r="O4" s="39"/>
      <c r="P4" s="39"/>
      <c r="Q4" s="39"/>
      <c r="R4" s="39"/>
      <c r="S4" s="39"/>
      <c r="T4" s="39"/>
      <c r="U4" s="39"/>
      <c r="V4" s="39"/>
      <c r="W4" s="39"/>
      <c r="X4" s="39"/>
      <c r="Y4" s="39"/>
    </row>
    <row r="5" spans="2:25" ht="15.95" customHeight="1">
      <c r="B5" s="90" t="s">
        <v>108</v>
      </c>
      <c r="C5" s="39"/>
      <c r="D5" s="39"/>
      <c r="E5" s="39"/>
      <c r="F5" s="39"/>
      <c r="G5" s="39"/>
      <c r="H5" s="39"/>
      <c r="I5" s="39"/>
      <c r="J5" s="39"/>
      <c r="K5" s="39"/>
      <c r="L5" s="39"/>
      <c r="M5" s="39"/>
      <c r="N5" s="39"/>
      <c r="O5" s="39"/>
      <c r="P5" s="39"/>
      <c r="Q5" s="39"/>
      <c r="R5" s="39"/>
      <c r="S5" s="39"/>
      <c r="T5" s="39"/>
      <c r="U5" s="39"/>
      <c r="V5" s="39"/>
      <c r="W5" s="39"/>
      <c r="X5" s="39"/>
      <c r="Y5" s="39"/>
    </row>
    <row r="6" spans="2:25" ht="15.95" customHeight="1">
      <c r="B6" s="38"/>
      <c r="C6" s="38"/>
      <c r="D6" s="38"/>
      <c r="E6" s="38"/>
      <c r="F6" s="38"/>
      <c r="G6" s="38"/>
      <c r="H6" s="38"/>
      <c r="I6" s="38"/>
      <c r="J6" s="38"/>
      <c r="K6" s="38"/>
      <c r="L6" s="38"/>
      <c r="M6" s="38"/>
      <c r="N6" s="38"/>
      <c r="O6" s="38"/>
      <c r="P6" s="38"/>
      <c r="Q6" s="38"/>
      <c r="R6" s="38"/>
      <c r="S6" s="38"/>
      <c r="T6" s="38"/>
      <c r="U6" s="38"/>
      <c r="V6" s="38"/>
      <c r="W6" s="38"/>
      <c r="X6" s="38"/>
      <c r="Y6" s="38"/>
    </row>
    <row r="7" spans="2:25" ht="15.95" customHeight="1">
      <c r="B7" s="84" t="s">
        <v>109</v>
      </c>
      <c r="C7" s="42"/>
      <c r="D7" s="42"/>
      <c r="E7" s="42"/>
      <c r="F7" s="42"/>
      <c r="G7" s="42"/>
      <c r="H7" s="42"/>
      <c r="I7" s="42"/>
      <c r="J7" s="42"/>
      <c r="K7" s="42"/>
      <c r="L7" s="42"/>
      <c r="M7" s="42"/>
      <c r="N7" s="42"/>
      <c r="O7" s="42"/>
      <c r="P7" s="42"/>
      <c r="Q7" s="42"/>
      <c r="R7" s="42"/>
      <c r="S7" s="42"/>
      <c r="T7" s="42"/>
      <c r="U7" s="42"/>
      <c r="V7" s="42"/>
      <c r="W7" s="42"/>
      <c r="X7" s="42"/>
      <c r="Y7" s="42"/>
    </row>
    <row r="8" spans="2:25" ht="15.95" customHeight="1">
      <c r="B8" s="42"/>
      <c r="C8" s="42"/>
      <c r="D8" s="42"/>
      <c r="E8" s="42"/>
      <c r="F8" s="42"/>
      <c r="G8" s="42"/>
      <c r="H8" s="42"/>
      <c r="I8" s="42"/>
      <c r="J8" s="42"/>
      <c r="K8" s="42"/>
      <c r="L8" s="42"/>
      <c r="M8" s="42"/>
      <c r="N8" s="42"/>
      <c r="O8" s="42"/>
      <c r="P8" s="42"/>
      <c r="Q8" s="42"/>
      <c r="R8" s="42"/>
      <c r="S8" s="42"/>
      <c r="T8" s="42"/>
      <c r="U8" s="42"/>
      <c r="V8" s="42"/>
      <c r="W8" s="42"/>
      <c r="X8" s="42"/>
      <c r="Y8" s="42"/>
    </row>
    <row r="9" spans="2:25" ht="15.95" customHeight="1">
      <c r="B9" s="90" t="s">
        <v>188</v>
      </c>
      <c r="C9" s="43"/>
      <c r="D9" s="43"/>
      <c r="E9" s="43"/>
      <c r="F9" s="43"/>
      <c r="G9" s="43"/>
      <c r="H9" s="43"/>
      <c r="I9" s="43"/>
      <c r="J9" s="43"/>
      <c r="K9" s="43"/>
      <c r="L9" s="43"/>
      <c r="M9" s="43"/>
      <c r="N9" s="43"/>
      <c r="O9" s="43"/>
      <c r="P9" s="43"/>
      <c r="Q9" s="43"/>
      <c r="R9" s="43"/>
      <c r="S9" s="43"/>
      <c r="T9" s="43"/>
      <c r="U9" s="43"/>
      <c r="V9" s="43"/>
      <c r="W9" s="43"/>
      <c r="X9" s="43"/>
      <c r="Y9" s="43"/>
    </row>
    <row r="10" spans="2:25" ht="15.95" customHeight="1">
      <c r="B10" s="90" t="s">
        <v>40</v>
      </c>
      <c r="C10" s="43"/>
      <c r="D10" s="43"/>
      <c r="E10" s="43"/>
      <c r="F10" s="43"/>
      <c r="G10" s="43"/>
      <c r="H10" s="43"/>
      <c r="I10" s="43"/>
      <c r="J10" s="43"/>
      <c r="K10" s="43"/>
      <c r="L10" s="43"/>
      <c r="M10" s="43"/>
      <c r="N10" s="43"/>
      <c r="O10" s="43"/>
      <c r="P10" s="43"/>
      <c r="Q10" s="43"/>
      <c r="R10" s="43"/>
      <c r="S10" s="43"/>
      <c r="T10" s="43"/>
      <c r="U10" s="43"/>
      <c r="V10" s="43"/>
      <c r="W10" s="43"/>
      <c r="X10" s="43"/>
      <c r="Y10" s="43"/>
    </row>
    <row r="11" spans="2:25" ht="15.95" customHeight="1">
      <c r="B11" s="43"/>
      <c r="C11" s="43"/>
      <c r="D11" s="43"/>
      <c r="E11" s="43"/>
      <c r="F11" s="43"/>
      <c r="G11" s="43"/>
      <c r="H11" s="43"/>
      <c r="I11" s="43"/>
      <c r="J11" s="43"/>
      <c r="K11" s="43"/>
      <c r="L11" s="43"/>
      <c r="M11" s="43"/>
      <c r="N11" s="43"/>
      <c r="O11" s="43"/>
      <c r="P11" s="43"/>
      <c r="Q11" s="43"/>
      <c r="R11" s="43"/>
      <c r="S11" s="43"/>
      <c r="T11" s="43"/>
      <c r="U11" s="43"/>
      <c r="V11" s="43"/>
      <c r="W11" s="43"/>
      <c r="X11" s="43"/>
      <c r="Y11" s="43"/>
    </row>
    <row r="12" spans="2:25" ht="15.95" customHeight="1">
      <c r="B12" s="86" t="s">
        <v>134</v>
      </c>
      <c r="C12" s="85"/>
      <c r="D12" s="85"/>
      <c r="E12" s="43"/>
      <c r="F12" s="43"/>
      <c r="G12" s="43"/>
      <c r="H12" s="43"/>
      <c r="I12" s="43"/>
      <c r="J12" s="43"/>
      <c r="K12" s="43"/>
      <c r="L12" s="43"/>
      <c r="M12" s="43"/>
      <c r="N12" s="43"/>
      <c r="O12" s="43"/>
      <c r="P12" s="43"/>
      <c r="Q12" s="43"/>
      <c r="R12" s="43"/>
      <c r="S12" s="43"/>
      <c r="T12" s="43"/>
      <c r="U12" s="43"/>
      <c r="V12" s="43"/>
      <c r="W12" s="43"/>
      <c r="X12" s="43"/>
      <c r="Y12" s="43"/>
    </row>
    <row r="13" spans="2:25" ht="15.95" customHeight="1">
      <c r="B13" s="90" t="s">
        <v>132</v>
      </c>
      <c r="C13" s="43"/>
      <c r="D13" s="43"/>
      <c r="E13" s="43"/>
      <c r="F13" s="43"/>
      <c r="G13" s="43"/>
      <c r="H13" s="43"/>
      <c r="I13" s="43"/>
      <c r="J13" s="43"/>
      <c r="K13" s="43"/>
      <c r="L13" s="43"/>
      <c r="M13" s="43"/>
      <c r="N13" s="43"/>
      <c r="O13" s="43"/>
      <c r="P13" s="43"/>
      <c r="Q13" s="43"/>
      <c r="R13" s="43"/>
      <c r="S13" s="43"/>
      <c r="T13" s="43"/>
      <c r="U13" s="43"/>
      <c r="V13" s="43"/>
      <c r="W13" s="43"/>
      <c r="X13" s="43"/>
      <c r="Y13" s="43"/>
    </row>
    <row r="14" spans="2:25" ht="15.95" customHeight="1">
      <c r="B14" s="90" t="s">
        <v>133</v>
      </c>
      <c r="C14" s="43"/>
      <c r="D14" s="43"/>
      <c r="E14" s="43"/>
      <c r="F14" s="43"/>
      <c r="G14" s="43"/>
      <c r="H14" s="43"/>
      <c r="I14" s="43"/>
      <c r="J14" s="43"/>
      <c r="K14" s="43"/>
      <c r="L14" s="43"/>
      <c r="M14" s="43"/>
      <c r="N14" s="43"/>
      <c r="O14" s="43"/>
      <c r="P14" s="43"/>
      <c r="Q14" s="43"/>
      <c r="R14" s="43"/>
      <c r="S14" s="43"/>
      <c r="T14" s="43"/>
      <c r="U14" s="43"/>
      <c r="V14" s="43"/>
      <c r="W14" s="43"/>
      <c r="X14" s="43"/>
      <c r="Y14" s="43"/>
    </row>
    <row r="15" spans="2:25" ht="15.95" customHeight="1">
      <c r="B15" s="90" t="s">
        <v>138</v>
      </c>
      <c r="C15" s="43"/>
      <c r="D15" s="43"/>
      <c r="E15" s="43"/>
      <c r="F15" s="43"/>
      <c r="G15" s="43"/>
      <c r="H15" s="43"/>
      <c r="I15" s="43"/>
      <c r="J15" s="43"/>
      <c r="K15" s="43"/>
      <c r="L15" s="43"/>
      <c r="M15" s="43"/>
      <c r="N15" s="43"/>
      <c r="O15" s="43"/>
      <c r="P15" s="43"/>
      <c r="Q15" s="43"/>
      <c r="R15" s="43"/>
      <c r="S15" s="43"/>
      <c r="T15" s="43"/>
      <c r="U15" s="43"/>
      <c r="V15" s="43"/>
      <c r="W15" s="43"/>
      <c r="X15" s="43"/>
      <c r="Y15" s="43"/>
    </row>
    <row r="16" spans="2:25" ht="15.95" customHeight="1">
      <c r="B16" s="43"/>
      <c r="C16" s="43"/>
      <c r="D16" s="43"/>
      <c r="E16" s="43"/>
      <c r="F16" s="43"/>
      <c r="G16" s="43"/>
      <c r="H16" s="43"/>
      <c r="I16" s="43"/>
      <c r="J16" s="43"/>
      <c r="K16" s="43"/>
      <c r="L16" s="43"/>
      <c r="M16" s="43"/>
      <c r="N16" s="43"/>
      <c r="O16" s="43"/>
      <c r="P16" s="43"/>
      <c r="Q16" s="43"/>
      <c r="R16" s="43"/>
      <c r="S16" s="43"/>
      <c r="T16" s="43"/>
      <c r="U16" s="43"/>
      <c r="V16" s="43"/>
      <c r="W16" s="43"/>
      <c r="X16" s="43"/>
      <c r="Y16" s="43"/>
    </row>
    <row r="17" spans="2:25" ht="15.95" customHeight="1">
      <c r="B17" s="87" t="s">
        <v>41</v>
      </c>
      <c r="C17" s="44"/>
      <c r="D17" s="44"/>
      <c r="E17" s="44"/>
      <c r="F17" s="44"/>
      <c r="G17" s="44"/>
      <c r="H17" s="44"/>
      <c r="I17" s="44"/>
      <c r="J17" s="44"/>
      <c r="K17" s="44"/>
      <c r="L17" s="44"/>
      <c r="M17" s="44"/>
      <c r="N17" s="44"/>
      <c r="O17" s="44"/>
      <c r="P17" s="44"/>
      <c r="Q17" s="44"/>
      <c r="R17" s="44"/>
      <c r="S17" s="44"/>
      <c r="T17" s="44"/>
      <c r="U17" s="44"/>
      <c r="V17" s="44"/>
      <c r="W17" s="44"/>
      <c r="X17" s="44"/>
      <c r="Y17" s="44"/>
    </row>
    <row r="18" spans="2:25" ht="15.95" customHeight="1">
      <c r="B18" s="91" t="s">
        <v>42</v>
      </c>
      <c r="C18" s="91"/>
      <c r="D18" s="91"/>
      <c r="E18" s="91"/>
      <c r="F18" s="91"/>
      <c r="G18" s="91"/>
      <c r="H18" s="91"/>
      <c r="I18" s="91"/>
      <c r="J18" s="91"/>
      <c r="K18" s="91"/>
      <c r="L18" s="91"/>
      <c r="M18" s="91"/>
      <c r="N18" s="91"/>
      <c r="O18" s="91"/>
      <c r="P18" s="91"/>
      <c r="Q18" s="91"/>
      <c r="R18" s="40"/>
      <c r="S18" s="40"/>
      <c r="T18" s="40"/>
      <c r="U18" s="40"/>
      <c r="V18" s="40"/>
      <c r="W18" s="40"/>
      <c r="X18" s="40"/>
      <c r="Y18" s="40"/>
    </row>
    <row r="19" spans="2:25" ht="15.95" customHeight="1">
      <c r="B19" s="45"/>
      <c r="C19" s="45"/>
      <c r="D19" s="45"/>
      <c r="E19" s="45"/>
      <c r="F19" s="45"/>
      <c r="G19" s="45"/>
      <c r="H19" s="45"/>
      <c r="I19" s="45"/>
      <c r="J19" s="45"/>
      <c r="K19" s="46"/>
      <c r="L19" s="46"/>
      <c r="M19" s="46"/>
      <c r="N19" s="46"/>
      <c r="O19" s="46"/>
      <c r="P19" s="46"/>
      <c r="Q19" s="46"/>
      <c r="R19" s="46"/>
      <c r="S19" s="46"/>
      <c r="T19" s="46"/>
      <c r="U19" s="46"/>
      <c r="V19" s="46"/>
      <c r="W19" s="46"/>
      <c r="X19" s="46"/>
      <c r="Y19" s="46"/>
    </row>
    <row r="20" spans="2:25" ht="15.95" customHeight="1">
      <c r="B20" s="43"/>
      <c r="C20" s="43"/>
      <c r="D20" s="43"/>
      <c r="E20" s="43"/>
      <c r="F20" s="43"/>
      <c r="G20" s="43"/>
      <c r="H20" s="43"/>
      <c r="I20" s="43"/>
      <c r="J20" s="43"/>
      <c r="K20" s="43"/>
      <c r="L20" s="43"/>
      <c r="M20" s="43"/>
      <c r="N20" s="43"/>
      <c r="O20" s="43"/>
      <c r="P20" s="43"/>
      <c r="Q20" s="43"/>
      <c r="R20" s="43"/>
      <c r="S20" s="43"/>
      <c r="T20" s="43"/>
      <c r="U20" s="43"/>
      <c r="V20" s="43"/>
      <c r="W20" s="43"/>
      <c r="X20" s="43"/>
      <c r="Y20" s="43"/>
    </row>
    <row r="21" spans="2:25" ht="15.95" customHeight="1">
      <c r="B21" s="43" t="s">
        <v>176</v>
      </c>
      <c r="C21" s="43"/>
      <c r="D21" s="43"/>
      <c r="E21" s="43"/>
      <c r="F21" s="43"/>
      <c r="G21" s="43"/>
      <c r="H21" s="43"/>
      <c r="I21" s="43"/>
      <c r="J21" s="43"/>
      <c r="K21" s="43"/>
      <c r="L21" s="43"/>
      <c r="M21" s="43"/>
      <c r="N21" s="43"/>
      <c r="O21" s="43"/>
      <c r="P21" s="43"/>
      <c r="Q21" s="43"/>
      <c r="R21" s="43"/>
      <c r="S21" s="43"/>
      <c r="T21" s="43"/>
      <c r="U21" s="43"/>
      <c r="V21" s="43"/>
      <c r="W21" s="43"/>
      <c r="X21" s="43"/>
      <c r="Y21" s="43"/>
    </row>
    <row r="22" spans="2:25" ht="15.95" customHeight="1"/>
    <row r="23" spans="2:25" ht="12.75"/>
    <row r="24" spans="2:25" ht="12.75"/>
    <row r="25" spans="2:25" ht="12.75"/>
    <row r="26" spans="2:25" ht="12.75"/>
    <row r="27" spans="2:25" ht="12.75"/>
    <row r="28" spans="2:25" ht="12.75"/>
    <row r="29" spans="2:25" ht="12.75"/>
    <row r="30" spans="2:25" ht="12.75"/>
    <row r="31" spans="2:25" ht="12.75"/>
    <row r="32" spans="2:25" ht="12.75"/>
    <row r="33" ht="12.75"/>
    <row r="34" ht="12.75"/>
    <row r="35" ht="12.75"/>
    <row r="36" ht="12.75"/>
    <row r="37" ht="12.75"/>
    <row r="38" ht="12.75"/>
    <row r="39" ht="12.75"/>
    <row r="40" ht="12.75"/>
    <row r="41" ht="12.75"/>
    <row r="42" ht="12.75"/>
    <row r="43" ht="12.75"/>
    <row r="44" ht="12.75"/>
    <row r="45" ht="12.75"/>
    <row r="46" ht="12.75"/>
  </sheetData>
  <customSheetViews>
    <customSheetView guid="{219EA9BF-B677-D74C-A618-845A184D319B}" scale="150" showPageBreaks="1" showGridLines="0" showRowCol="0" topLeftCell="A3">
      <selection activeCell="B21" sqref="B21"/>
      <pageMargins left="0.7" right="0.7" top="0.75" bottom="0.75" header="0.3" footer="0.3"/>
      <pageSetup paperSize="9" orientation="portrait" horizontalDpi="4294967292" verticalDpi="4294967292"/>
    </customSheetView>
  </customSheetViews>
  <phoneticPr fontId="8" type="noConversion"/>
  <pageMargins left="0.75" right="0.75" top="1" bottom="1" header="0.5" footer="0.5"/>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showGridLines="0" topLeftCell="A13" zoomScale="85" zoomScaleNormal="85" zoomScalePageLayoutView="150" workbookViewId="0">
      <selection activeCell="C28" sqref="C28"/>
    </sheetView>
  </sheetViews>
  <sheetFormatPr baseColWidth="10" defaultColWidth="3.5" defaultRowHeight="24" customHeight="1"/>
  <cols>
    <col min="1" max="1" width="7" style="17" customWidth="1"/>
    <col min="2" max="2" width="53.375" style="17" customWidth="1"/>
    <col min="3" max="3" width="40" style="17" customWidth="1"/>
    <col min="4" max="4" width="44.25" style="17" customWidth="1"/>
    <col min="5" max="5" width="23.375" style="18" customWidth="1"/>
    <col min="6" max="6" width="9.375" style="17" bestFit="1" customWidth="1"/>
    <col min="7" max="7" width="4.5" style="17" bestFit="1" customWidth="1"/>
    <col min="8" max="8" width="10.25" style="17" bestFit="1" customWidth="1"/>
    <col min="9" max="9" width="4.5" style="17" bestFit="1" customWidth="1"/>
    <col min="10" max="11" width="10.25" style="17" bestFit="1" customWidth="1"/>
    <col min="12" max="16384" width="3.5" style="17"/>
  </cols>
  <sheetData>
    <row r="1" spans="2:11" ht="15.95" customHeight="1"/>
    <row r="2" spans="2:11" ht="24.95" customHeight="1">
      <c r="B2" s="19" t="s">
        <v>43</v>
      </c>
      <c r="E2" s="160"/>
      <c r="K2" s="161"/>
    </row>
    <row r="3" spans="2:11" ht="15.95" customHeight="1">
      <c r="B3" s="36" t="s">
        <v>1</v>
      </c>
    </row>
    <row r="4" spans="2:11" ht="15.95" customHeight="1" thickBot="1">
      <c r="D4" s="48" t="s">
        <v>184</v>
      </c>
      <c r="E4" s="135" t="s">
        <v>200</v>
      </c>
    </row>
    <row r="5" spans="2:11" ht="15.95" customHeight="1" thickTop="1">
      <c r="B5" s="21" t="s">
        <v>44</v>
      </c>
      <c r="C5" s="29"/>
      <c r="D5" s="53" t="s">
        <v>201</v>
      </c>
      <c r="E5" s="136"/>
    </row>
    <row r="6" spans="2:11" ht="15.95" customHeight="1">
      <c r="B6" s="23" t="s">
        <v>135</v>
      </c>
      <c r="C6" s="21" t="s">
        <v>45</v>
      </c>
      <c r="D6" s="54">
        <v>41275</v>
      </c>
      <c r="E6" s="136"/>
    </row>
    <row r="7" spans="2:11" ht="15.95" customHeight="1">
      <c r="B7" s="22"/>
      <c r="C7" s="21" t="s">
        <v>46</v>
      </c>
      <c r="D7" s="54">
        <v>41639</v>
      </c>
      <c r="E7" s="136"/>
    </row>
    <row r="8" spans="2:11" ht="15.95" customHeight="1">
      <c r="B8" s="21" t="s">
        <v>47</v>
      </c>
      <c r="C8" s="20"/>
      <c r="D8" s="55" t="s">
        <v>202</v>
      </c>
      <c r="E8" s="136"/>
    </row>
    <row r="9" spans="2:11" ht="15.95" customHeight="1">
      <c r="B9" s="21"/>
      <c r="C9" s="21"/>
      <c r="D9" s="54"/>
      <c r="E9" s="136"/>
    </row>
    <row r="10" spans="2:11" ht="15.95" customHeight="1">
      <c r="B10" s="21" t="s">
        <v>110</v>
      </c>
      <c r="C10" s="21"/>
      <c r="D10" s="54">
        <v>42247</v>
      </c>
      <c r="E10" s="136"/>
    </row>
    <row r="11" spans="2:11" ht="15.95" customHeight="1">
      <c r="B11" s="23" t="s">
        <v>114</v>
      </c>
      <c r="C11" s="21" t="s">
        <v>136</v>
      </c>
      <c r="D11" s="55" t="s">
        <v>204</v>
      </c>
      <c r="E11" s="136"/>
    </row>
    <row r="12" spans="2:11" ht="15.95" customHeight="1">
      <c r="B12" s="32" t="s">
        <v>48</v>
      </c>
      <c r="C12" s="21" t="s">
        <v>137</v>
      </c>
      <c r="D12" s="55" t="s">
        <v>205</v>
      </c>
      <c r="E12" s="136"/>
    </row>
    <row r="13" spans="2:11" ht="15.95" customHeight="1">
      <c r="B13" s="24"/>
      <c r="C13" s="21" t="s">
        <v>111</v>
      </c>
      <c r="D13" s="55" t="s">
        <v>204</v>
      </c>
      <c r="E13" s="136"/>
    </row>
    <row r="14" spans="2:11" ht="15.95" customHeight="1">
      <c r="B14" s="24"/>
      <c r="C14" s="21" t="s">
        <v>49</v>
      </c>
      <c r="D14" s="56" t="s">
        <v>345</v>
      </c>
      <c r="E14" s="136"/>
    </row>
    <row r="15" spans="2:11" ht="15.95" customHeight="1">
      <c r="B15" s="21"/>
      <c r="C15" s="21"/>
      <c r="D15" s="55"/>
      <c r="E15" s="136"/>
    </row>
    <row r="16" spans="2:11" ht="15.95" customHeight="1">
      <c r="B16" s="23" t="s">
        <v>112</v>
      </c>
      <c r="C16" s="21" t="s">
        <v>0</v>
      </c>
      <c r="D16" s="162" t="s">
        <v>346</v>
      </c>
      <c r="E16" s="136"/>
    </row>
    <row r="17" spans="2:5" ht="15.95" customHeight="1">
      <c r="B17" s="32" t="s">
        <v>51</v>
      </c>
      <c r="C17" s="21" t="s">
        <v>189</v>
      </c>
      <c r="D17" s="162" t="s">
        <v>347</v>
      </c>
      <c r="E17" s="136"/>
    </row>
    <row r="18" spans="2:5" ht="15.95" customHeight="1">
      <c r="C18" s="21" t="s">
        <v>50</v>
      </c>
      <c r="D18" s="56"/>
      <c r="E18" s="136"/>
    </row>
    <row r="19" spans="2:5" ht="15.95" customHeight="1">
      <c r="B19" s="21" t="s">
        <v>113</v>
      </c>
      <c r="C19" s="21"/>
      <c r="D19" s="55">
        <v>12</v>
      </c>
      <c r="E19" s="136"/>
    </row>
    <row r="20" spans="2:5" ht="15.95" customHeight="1">
      <c r="B20" s="21" t="s">
        <v>52</v>
      </c>
      <c r="C20" s="21"/>
      <c r="D20" s="55">
        <v>37</v>
      </c>
      <c r="E20" s="136"/>
    </row>
    <row r="21" spans="2:5" ht="15.95" customHeight="1">
      <c r="B21" s="23" t="s">
        <v>53</v>
      </c>
      <c r="C21" s="21" t="s">
        <v>55</v>
      </c>
      <c r="D21" s="54" t="s">
        <v>203</v>
      </c>
      <c r="E21" s="136"/>
    </row>
    <row r="22" spans="2:5" ht="15.95" customHeight="1">
      <c r="B22" s="22"/>
      <c r="C22" s="21" t="s">
        <v>56</v>
      </c>
      <c r="D22" s="55">
        <v>489.75</v>
      </c>
      <c r="E22" s="136"/>
    </row>
    <row r="23" spans="2:5" ht="15.95" customHeight="1">
      <c r="B23" s="23" t="s">
        <v>54</v>
      </c>
      <c r="C23" s="21" t="s">
        <v>57</v>
      </c>
      <c r="D23" s="55" t="s">
        <v>204</v>
      </c>
      <c r="E23" s="136"/>
    </row>
    <row r="24" spans="2:5" ht="15.95" customHeight="1">
      <c r="B24" s="24"/>
      <c r="C24" s="21" t="s">
        <v>58</v>
      </c>
      <c r="D24" s="55" t="s">
        <v>204</v>
      </c>
      <c r="E24" s="136"/>
    </row>
    <row r="25" spans="2:5" ht="15.95" customHeight="1">
      <c r="B25" s="24"/>
      <c r="C25" s="21" t="s">
        <v>59</v>
      </c>
      <c r="D25" s="55" t="s">
        <v>205</v>
      </c>
      <c r="E25" s="136"/>
    </row>
    <row r="26" spans="2:5" ht="15.95" customHeight="1">
      <c r="B26" s="24"/>
      <c r="C26" s="21"/>
      <c r="D26" s="56"/>
      <c r="E26" s="136"/>
    </row>
    <row r="27" spans="2:5" ht="15.95" customHeight="1">
      <c r="B27" s="21" t="s">
        <v>60</v>
      </c>
      <c r="C27" s="21"/>
      <c r="D27" s="56"/>
      <c r="E27" s="136"/>
    </row>
    <row r="28" spans="2:5" ht="15.95" customHeight="1">
      <c r="B28" s="24" t="s">
        <v>142</v>
      </c>
      <c r="C28" s="21" t="s">
        <v>139</v>
      </c>
      <c r="D28" s="55" t="s">
        <v>206</v>
      </c>
      <c r="E28" s="136"/>
    </row>
    <row r="29" spans="2:5" ht="15.95" customHeight="1">
      <c r="B29" s="24"/>
      <c r="C29" s="21" t="s">
        <v>140</v>
      </c>
      <c r="D29" s="55" t="s">
        <v>202</v>
      </c>
      <c r="E29" s="136"/>
    </row>
    <row r="30" spans="2:5" ht="15.95" customHeight="1">
      <c r="B30" s="20"/>
      <c r="C30" s="21" t="s">
        <v>141</v>
      </c>
      <c r="D30" s="55" t="s">
        <v>207</v>
      </c>
      <c r="E30" s="136"/>
    </row>
    <row r="31" spans="2:5" ht="15.95" customHeight="1">
      <c r="B31" s="24"/>
      <c r="C31" s="24"/>
      <c r="D31" s="31"/>
    </row>
    <row r="32" spans="2:5" ht="15.95" customHeight="1">
      <c r="B32" s="24"/>
      <c r="C32" s="24"/>
      <c r="D32" s="31"/>
    </row>
    <row r="33" spans="5:5" ht="15.95" customHeight="1"/>
    <row r="34" spans="5:5" ht="15.95" customHeight="1">
      <c r="E34" s="17"/>
    </row>
    <row r="35" spans="5:5" ht="15.95" customHeight="1">
      <c r="E35" s="17"/>
    </row>
    <row r="36" spans="5:5" ht="15.95" customHeight="1">
      <c r="E36" s="17"/>
    </row>
    <row r="37" spans="5:5" ht="15.95" customHeight="1">
      <c r="E37" s="17"/>
    </row>
    <row r="38" spans="5:5" ht="15.95" customHeight="1">
      <c r="E38" s="17"/>
    </row>
    <row r="39" spans="5:5" ht="15.95" customHeight="1">
      <c r="E39" s="17"/>
    </row>
    <row r="40" spans="5:5" ht="15.95" customHeight="1"/>
  </sheetData>
  <customSheetViews>
    <customSheetView guid="{219EA9BF-B677-D74C-A618-845A184D319B}" scale="150" showGridLines="0">
      <selection activeCell="D4" sqref="D4"/>
      <pageMargins left="0.7" right="0.7" top="0.75" bottom="0.75" header="0.3" footer="0.3"/>
      <pageSetup paperSize="9" orientation="portrait" horizontalDpi="4294967292" verticalDpi="4294967292"/>
    </customSheetView>
  </customSheetViews>
  <dataValidations count="2">
    <dataValidation allowBlank="1" sqref="D9:D10 D21 D6:D7"/>
    <dataValidation type="list" showInputMessage="1" showErrorMessage="1" errorTitle="Unvalid entry" error="_x000a_Veuillez sélectionner l’une des options suivantes:_x000a__x000a_Oui_x000a_Non_x000a_Non applicable" promptTitle="Sélectionner l'une des options" prompt="_x000a_Oui_x000a_Non_x000a_Non applicable" sqref="D11:D13 D23:D25">
      <formula1>"Oui,Non,Non applicable,&lt;sélectionner l'option&gt;"</formula1>
    </dataValidation>
  </dataValidations>
  <hyperlinks>
    <hyperlink ref="D16" r:id="rId1"/>
    <hyperlink ref="D17" r:id="rId2"/>
  </hyperlinks>
  <pageMargins left="0.75" right="0.75" top="1" bottom="1" header="0.5" footer="0.5"/>
  <pageSetup paperSize="9" orientation="portrait" horizontalDpi="4294967292" verticalDpi="4294967292"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showGridLines="0" tabSelected="1" topLeftCell="B1" zoomScale="84" zoomScaleNormal="84" workbookViewId="0">
      <selection activeCell="E7" sqref="E7"/>
    </sheetView>
  </sheetViews>
  <sheetFormatPr baseColWidth="10" defaultColWidth="3.5" defaultRowHeight="24" customHeight="1"/>
  <cols>
    <col min="1" max="1" width="3.5" style="17"/>
    <col min="2" max="2" width="43.5" style="17" customWidth="1"/>
    <col min="3" max="3" width="55.375" style="17" customWidth="1"/>
    <col min="4" max="4" width="22.875" style="17" customWidth="1"/>
    <col min="5" max="5" width="13.75" style="17" customWidth="1"/>
    <col min="6" max="6" width="62.375" style="17" customWidth="1"/>
    <col min="7" max="7" width="51.5" style="18" customWidth="1"/>
    <col min="8" max="8" width="46.5" style="18" customWidth="1"/>
    <col min="9" max="16384" width="3.5" style="17"/>
  </cols>
  <sheetData>
    <row r="1" spans="2:8" ht="15.95" customHeight="1"/>
    <row r="2" spans="2:8" ht="21" customHeight="1">
      <c r="B2" s="19" t="s">
        <v>61</v>
      </c>
      <c r="C2" s="34"/>
      <c r="D2" s="139"/>
    </row>
    <row r="3" spans="2:8" ht="15.95" customHeight="1">
      <c r="B3" s="33"/>
    </row>
    <row r="4" spans="2:8" ht="15.95" customHeight="1" thickBot="1">
      <c r="D4" s="48" t="s">
        <v>184</v>
      </c>
      <c r="E4" s="48" t="s">
        <v>146</v>
      </c>
      <c r="F4" s="48" t="s">
        <v>147</v>
      </c>
      <c r="G4" s="135" t="s">
        <v>200</v>
      </c>
      <c r="H4" s="25"/>
    </row>
    <row r="5" spans="2:8" ht="15.95" customHeight="1" thickTop="1">
      <c r="B5" s="23" t="s">
        <v>143</v>
      </c>
      <c r="C5" s="21" t="s">
        <v>190</v>
      </c>
      <c r="D5" s="138">
        <f>158.32*1000000</f>
        <v>158320000</v>
      </c>
      <c r="E5" s="93" t="s">
        <v>145</v>
      </c>
      <c r="F5" s="99" t="s">
        <v>208</v>
      </c>
      <c r="G5" s="136"/>
    </row>
    <row r="6" spans="2:8" ht="15.95" customHeight="1">
      <c r="B6" s="32" t="s">
        <v>144</v>
      </c>
      <c r="C6" s="21" t="s">
        <v>191</v>
      </c>
      <c r="D6" s="137">
        <f>4215.81*1000000</f>
        <v>4215810000.0000005</v>
      </c>
      <c r="E6" s="92" t="s">
        <v>145</v>
      </c>
      <c r="F6" s="100" t="s">
        <v>208</v>
      </c>
      <c r="G6" s="136"/>
    </row>
    <row r="7" spans="2:8" ht="15.95" customHeight="1">
      <c r="B7" s="24"/>
      <c r="C7" s="21" t="s">
        <v>192</v>
      </c>
      <c r="D7" s="140">
        <f>22407644959</f>
        <v>22407644959</v>
      </c>
      <c r="E7" s="92" t="s">
        <v>231</v>
      </c>
      <c r="F7" s="141" t="s">
        <v>209</v>
      </c>
      <c r="G7" s="136"/>
    </row>
    <row r="8" spans="2:8" ht="15.95" customHeight="1">
      <c r="B8" s="24"/>
      <c r="C8" s="21" t="s">
        <v>193</v>
      </c>
      <c r="D8" s="140">
        <f>919.6*1000000</f>
        <v>919600000</v>
      </c>
      <c r="E8" s="92" t="s">
        <v>145</v>
      </c>
      <c r="F8" s="100" t="s">
        <v>208</v>
      </c>
      <c r="G8" s="136"/>
    </row>
    <row r="9" spans="2:8" ht="15.95" customHeight="1">
      <c r="B9" s="24"/>
      <c r="C9" s="21" t="s">
        <v>194</v>
      </c>
      <c r="D9" s="140">
        <v>182092128</v>
      </c>
      <c r="E9" s="92" t="s">
        <v>145</v>
      </c>
      <c r="F9" s="100" t="s">
        <v>210</v>
      </c>
      <c r="G9" s="136"/>
    </row>
    <row r="10" spans="2:8" ht="15.95" customHeight="1">
      <c r="B10" s="24"/>
      <c r="C10" s="21" t="s">
        <v>195</v>
      </c>
      <c r="D10" s="140">
        <v>982200000</v>
      </c>
      <c r="E10" s="92" t="s">
        <v>145</v>
      </c>
      <c r="F10" s="100" t="s">
        <v>210</v>
      </c>
      <c r="G10" s="136"/>
    </row>
    <row r="11" spans="2:8" ht="15.95" customHeight="1">
      <c r="B11" s="23" t="s">
        <v>177</v>
      </c>
      <c r="C11" s="30" t="s">
        <v>220</v>
      </c>
      <c r="D11" s="137" t="s">
        <v>221</v>
      </c>
      <c r="E11" s="92" t="s">
        <v>216</v>
      </c>
      <c r="F11" s="100" t="s">
        <v>211</v>
      </c>
      <c r="G11" s="136"/>
    </row>
    <row r="12" spans="2:8" ht="15.95" customHeight="1">
      <c r="B12" s="23"/>
      <c r="C12" s="30" t="s">
        <v>213</v>
      </c>
      <c r="D12" s="137">
        <v>1918806</v>
      </c>
      <c r="E12" s="92" t="s">
        <v>216</v>
      </c>
      <c r="F12" s="100" t="s">
        <v>211</v>
      </c>
      <c r="G12" s="136"/>
    </row>
    <row r="13" spans="2:8" ht="15.95" customHeight="1">
      <c r="B13" s="23"/>
      <c r="C13" s="30" t="s">
        <v>214</v>
      </c>
      <c r="D13" s="137">
        <v>36847</v>
      </c>
      <c r="E13" s="92" t="s">
        <v>216</v>
      </c>
      <c r="F13" s="100" t="s">
        <v>211</v>
      </c>
      <c r="G13" s="136"/>
    </row>
    <row r="14" spans="2:8" ht="15.95" customHeight="1">
      <c r="B14" s="23"/>
      <c r="C14" s="30" t="s">
        <v>215</v>
      </c>
      <c r="D14" s="137">
        <v>68238</v>
      </c>
      <c r="E14" s="92" t="s">
        <v>217</v>
      </c>
      <c r="F14" s="100" t="s">
        <v>211</v>
      </c>
      <c r="G14" s="136"/>
    </row>
    <row r="15" spans="2:8" ht="15.95" customHeight="1">
      <c r="B15" s="23" t="s">
        <v>148</v>
      </c>
      <c r="C15" s="30" t="s">
        <v>213</v>
      </c>
      <c r="D15" s="140">
        <v>1030000</v>
      </c>
      <c r="E15" s="92" t="s">
        <v>216</v>
      </c>
      <c r="F15" s="100" t="s">
        <v>212</v>
      </c>
      <c r="G15" s="136"/>
    </row>
    <row r="16" spans="2:8" ht="15.95" customHeight="1">
      <c r="B16" s="23"/>
      <c r="C16" s="30" t="s">
        <v>220</v>
      </c>
      <c r="D16" s="140">
        <v>1142692</v>
      </c>
      <c r="E16" s="92" t="s">
        <v>216</v>
      </c>
      <c r="F16" s="100" t="s">
        <v>348</v>
      </c>
      <c r="G16" s="136"/>
    </row>
    <row r="17" spans="2:8" ht="15.95" customHeight="1">
      <c r="B17" s="23"/>
      <c r="C17" s="30" t="s">
        <v>214</v>
      </c>
      <c r="D17" s="140">
        <v>870</v>
      </c>
      <c r="E17" s="92" t="s">
        <v>216</v>
      </c>
      <c r="F17" s="100" t="s">
        <v>212</v>
      </c>
      <c r="G17" s="136"/>
    </row>
    <row r="18" spans="2:8" ht="15.95" customHeight="1">
      <c r="B18" s="23"/>
      <c r="C18" s="30" t="s">
        <v>218</v>
      </c>
      <c r="D18" s="140">
        <v>1255</v>
      </c>
      <c r="E18" s="92" t="s">
        <v>216</v>
      </c>
      <c r="F18" s="100" t="s">
        <v>212</v>
      </c>
      <c r="G18" s="136"/>
    </row>
    <row r="19" spans="2:8" ht="15.95" customHeight="1">
      <c r="B19" s="23"/>
      <c r="C19" s="30" t="s">
        <v>219</v>
      </c>
      <c r="D19" s="140">
        <v>21086</v>
      </c>
      <c r="E19" s="92" t="s">
        <v>222</v>
      </c>
      <c r="F19" s="100" t="s">
        <v>212</v>
      </c>
      <c r="G19" s="136"/>
    </row>
    <row r="20" spans="2:8" ht="15.95" customHeight="1">
      <c r="B20" s="23" t="s">
        <v>149</v>
      </c>
      <c r="C20" s="21" t="s">
        <v>150</v>
      </c>
      <c r="D20" s="140" t="s">
        <v>204</v>
      </c>
      <c r="E20" s="92"/>
      <c r="F20" s="100" t="s">
        <v>223</v>
      </c>
      <c r="G20" s="136"/>
      <c r="H20" s="17"/>
    </row>
    <row r="21" spans="2:8" ht="15.95" customHeight="1">
      <c r="B21" s="32" t="s">
        <v>62</v>
      </c>
      <c r="C21" s="21" t="s">
        <v>115</v>
      </c>
      <c r="D21" s="52"/>
      <c r="E21" s="95"/>
      <c r="F21" s="101"/>
      <c r="G21" s="136"/>
      <c r="H21" s="17"/>
    </row>
    <row r="22" spans="2:8" ht="15.95" customHeight="1">
      <c r="B22" s="24"/>
      <c r="C22" s="21" t="s">
        <v>178</v>
      </c>
      <c r="D22" s="52"/>
      <c r="E22" s="95"/>
      <c r="F22" s="102"/>
      <c r="G22" s="136"/>
      <c r="H22" s="17"/>
    </row>
    <row r="23" spans="2:8" ht="15.95" customHeight="1">
      <c r="B23" s="32"/>
      <c r="C23" s="21" t="s">
        <v>179</v>
      </c>
      <c r="D23" s="52"/>
      <c r="E23" s="95"/>
      <c r="F23" s="102"/>
      <c r="G23" s="136"/>
      <c r="H23" s="17"/>
    </row>
    <row r="24" spans="2:8" ht="15.95" customHeight="1">
      <c r="B24" s="27" t="s">
        <v>151</v>
      </c>
      <c r="C24" s="28" t="s">
        <v>116</v>
      </c>
      <c r="D24" s="51" t="s">
        <v>205</v>
      </c>
      <c r="E24" s="94"/>
      <c r="F24" s="100"/>
      <c r="G24" s="136"/>
      <c r="H24" s="17"/>
    </row>
    <row r="25" spans="2:8" ht="15.95" customHeight="1">
      <c r="B25" s="32" t="s">
        <v>152</v>
      </c>
      <c r="C25" s="28" t="s">
        <v>117</v>
      </c>
      <c r="D25" s="51" t="s">
        <v>205</v>
      </c>
      <c r="E25" s="94"/>
      <c r="F25" s="100"/>
      <c r="G25" s="136"/>
      <c r="H25" s="17"/>
    </row>
    <row r="26" spans="2:8" ht="15.95" customHeight="1" thickBot="1">
      <c r="B26" s="26"/>
      <c r="C26" s="21" t="s">
        <v>180</v>
      </c>
      <c r="D26" s="163" t="s">
        <v>349</v>
      </c>
      <c r="E26" s="95"/>
      <c r="F26" s="102" t="s">
        <v>224</v>
      </c>
      <c r="G26" s="136"/>
      <c r="H26" s="17"/>
    </row>
    <row r="27" spans="2:8" ht="15.95" customHeight="1" thickTop="1">
      <c r="B27" s="27" t="s">
        <v>153</v>
      </c>
      <c r="C27" s="28" t="s">
        <v>63</v>
      </c>
      <c r="D27" s="51" t="s">
        <v>225</v>
      </c>
      <c r="E27" s="96"/>
      <c r="F27" s="99" t="s">
        <v>226</v>
      </c>
      <c r="G27" s="136"/>
      <c r="H27" s="17"/>
    </row>
    <row r="28" spans="2:8" ht="15.95" customHeight="1">
      <c r="B28" s="27" t="s">
        <v>154</v>
      </c>
      <c r="C28" s="28" t="s">
        <v>105</v>
      </c>
      <c r="D28" s="52" t="s">
        <v>205</v>
      </c>
      <c r="E28" s="95"/>
      <c r="F28" s="102"/>
      <c r="G28" s="136"/>
      <c r="H28" s="17"/>
    </row>
    <row r="29" spans="2:8" ht="15.95" customHeight="1">
      <c r="B29" s="27" t="s">
        <v>155</v>
      </c>
      <c r="C29" s="28" t="s">
        <v>157</v>
      </c>
      <c r="D29" s="147" t="s">
        <v>204</v>
      </c>
      <c r="E29" s="148"/>
      <c r="F29" s="103"/>
      <c r="G29" s="136"/>
      <c r="H29" s="17"/>
    </row>
    <row r="30" spans="2:8" ht="15.95" customHeight="1">
      <c r="B30" s="97" t="s">
        <v>65</v>
      </c>
      <c r="C30" s="28" t="s">
        <v>156</v>
      </c>
      <c r="D30" s="147" t="s">
        <v>205</v>
      </c>
      <c r="E30" s="148"/>
      <c r="F30" s="104"/>
      <c r="G30" s="136"/>
      <c r="H30" s="17"/>
    </row>
    <row r="31" spans="2:8" ht="15.95" customHeight="1">
      <c r="B31" s="81"/>
      <c r="C31" s="28" t="s">
        <v>106</v>
      </c>
      <c r="D31" s="105" t="s">
        <v>205</v>
      </c>
      <c r="E31" s="98"/>
      <c r="F31" s="106"/>
      <c r="G31" s="136"/>
      <c r="H31" s="17"/>
    </row>
    <row r="32" spans="2:8" ht="15.95" customHeight="1" thickBot="1">
      <c r="B32" s="83"/>
      <c r="C32" s="30" t="s">
        <v>64</v>
      </c>
      <c r="D32" s="107"/>
      <c r="E32" s="108"/>
      <c r="F32" s="109"/>
      <c r="G32" s="136"/>
    </row>
    <row r="33" spans="2:8" ht="15.95" customHeight="1" thickTop="1">
      <c r="B33" s="81"/>
      <c r="C33" s="81"/>
      <c r="D33" s="82"/>
      <c r="E33" s="82"/>
      <c r="F33" s="82"/>
      <c r="G33" s="17"/>
      <c r="H33" s="17"/>
    </row>
    <row r="34" spans="2:8" ht="15.95" customHeight="1">
      <c r="G34" s="17"/>
      <c r="H34" s="17"/>
    </row>
    <row r="35" spans="2:8" ht="15.95" customHeight="1" thickBot="1">
      <c r="D35" s="49" t="s">
        <v>183</v>
      </c>
      <c r="E35" s="49"/>
      <c r="G35" s="17"/>
      <c r="H35" s="17"/>
    </row>
    <row r="36" spans="2:8" ht="15.95" customHeight="1" thickTop="1">
      <c r="B36" s="23" t="s">
        <v>158</v>
      </c>
      <c r="C36" s="21" t="s">
        <v>159</v>
      </c>
      <c r="D36" s="147" t="s">
        <v>227</v>
      </c>
      <c r="E36" s="148"/>
      <c r="F36" s="116"/>
      <c r="G36" s="136"/>
    </row>
    <row r="37" spans="2:8" ht="15.95" customHeight="1">
      <c r="B37" s="32" t="s">
        <v>144</v>
      </c>
      <c r="C37" s="20" t="s">
        <v>181</v>
      </c>
      <c r="D37" s="113"/>
      <c r="E37" s="111"/>
      <c r="F37" s="114"/>
      <c r="G37" s="136"/>
    </row>
    <row r="38" spans="2:8" ht="15.95" customHeight="1">
      <c r="B38" s="20"/>
      <c r="C38" s="20" t="s">
        <v>160</v>
      </c>
      <c r="D38" s="113"/>
      <c r="E38" s="117"/>
      <c r="F38" s="114"/>
      <c r="G38" s="136"/>
    </row>
    <row r="39" spans="2:8" ht="15.95" customHeight="1">
      <c r="B39" s="21" t="s">
        <v>161</v>
      </c>
      <c r="C39" s="20" t="s">
        <v>159</v>
      </c>
      <c r="D39" s="147" t="s">
        <v>204</v>
      </c>
      <c r="E39" s="148"/>
      <c r="F39" s="103" t="s">
        <v>229</v>
      </c>
      <c r="G39" s="136"/>
    </row>
    <row r="40" spans="2:8" ht="15.95" customHeight="1">
      <c r="B40" s="23" t="s">
        <v>162</v>
      </c>
      <c r="C40" s="20" t="s">
        <v>164</v>
      </c>
      <c r="D40" s="147" t="s">
        <v>204</v>
      </c>
      <c r="E40" s="148"/>
      <c r="F40" s="103" t="s">
        <v>228</v>
      </c>
      <c r="G40" s="136"/>
    </row>
    <row r="41" spans="2:8" ht="15.95" customHeight="1">
      <c r="B41" s="83" t="s">
        <v>163</v>
      </c>
      <c r="C41" s="20" t="s">
        <v>182</v>
      </c>
      <c r="D41" s="142">
        <f>84241345</f>
        <v>84241345</v>
      </c>
      <c r="E41" s="117" t="s">
        <v>231</v>
      </c>
      <c r="F41" s="103" t="s">
        <v>228</v>
      </c>
      <c r="G41" s="136"/>
    </row>
    <row r="42" spans="2:8" ht="15.95" customHeight="1">
      <c r="B42" s="24" t="s">
        <v>166</v>
      </c>
      <c r="C42" s="20" t="s">
        <v>165</v>
      </c>
      <c r="D42" s="147" t="s">
        <v>205</v>
      </c>
      <c r="E42" s="148"/>
      <c r="F42" s="103"/>
      <c r="G42" s="136"/>
    </row>
    <row r="43" spans="2:8" ht="15.95" customHeight="1">
      <c r="B43" s="83" t="s">
        <v>163</v>
      </c>
      <c r="C43" s="20" t="s">
        <v>182</v>
      </c>
      <c r="D43" s="110"/>
      <c r="E43" s="117"/>
      <c r="F43" s="115"/>
      <c r="G43" s="136"/>
    </row>
    <row r="44" spans="2:8" ht="15.95" customHeight="1">
      <c r="B44" s="24" t="s">
        <v>170</v>
      </c>
      <c r="C44" s="20" t="s">
        <v>169</v>
      </c>
      <c r="D44" s="147" t="s">
        <v>205</v>
      </c>
      <c r="E44" s="148"/>
      <c r="F44" s="103"/>
      <c r="G44" s="136"/>
    </row>
    <row r="45" spans="2:8" ht="15.95" customHeight="1">
      <c r="B45" s="83" t="s">
        <v>163</v>
      </c>
      <c r="C45" s="20" t="s">
        <v>182</v>
      </c>
      <c r="D45" s="112"/>
      <c r="E45" s="117"/>
      <c r="F45" s="118"/>
      <c r="G45" s="136"/>
    </row>
    <row r="46" spans="2:8" ht="15.95" customHeight="1">
      <c r="B46" s="24" t="s">
        <v>167</v>
      </c>
      <c r="C46" s="20" t="s">
        <v>168</v>
      </c>
      <c r="D46" s="147" t="s">
        <v>204</v>
      </c>
      <c r="E46" s="148"/>
      <c r="F46" s="119" t="s">
        <v>230</v>
      </c>
      <c r="G46" s="136"/>
    </row>
    <row r="47" spans="2:8" ht="15.95" customHeight="1" thickBot="1">
      <c r="B47" s="83" t="s">
        <v>163</v>
      </c>
      <c r="C47" s="20" t="s">
        <v>182</v>
      </c>
      <c r="D47" s="142">
        <f>1399340189</f>
        <v>1399340189</v>
      </c>
      <c r="E47" s="120" t="s">
        <v>231</v>
      </c>
      <c r="F47" s="121" t="s">
        <v>230</v>
      </c>
      <c r="G47" s="136"/>
    </row>
    <row r="48" spans="2:8" ht="15.95" customHeight="1" thickTop="1"/>
  </sheetData>
  <customSheetViews>
    <customSheetView guid="{219EA9BF-B677-D74C-A618-845A184D319B}" showGridLines="0" topLeftCell="A3">
      <selection activeCell="D4" sqref="D4"/>
      <pageMargins left="0.7" right="0.7" top="0.75" bottom="0.75" header="0.3" footer="0.3"/>
      <pageSetup paperSize="9" orientation="portrait" horizontalDpi="4294967292" verticalDpi="4294967292"/>
    </customSheetView>
  </customSheetViews>
  <mergeCells count="8">
    <mergeCell ref="D44:E44"/>
    <mergeCell ref="D46:E46"/>
    <mergeCell ref="D29:E29"/>
    <mergeCell ref="D30:E30"/>
    <mergeCell ref="D36:E36"/>
    <mergeCell ref="D39:E39"/>
    <mergeCell ref="D40:E40"/>
    <mergeCell ref="D42:E42"/>
  </mergeCells>
  <dataValidations count="2">
    <dataValidation allowBlank="1" sqref="D27:F27 F32 D24:F25 F5:F6 F36:F47 F8:F21"/>
    <dataValidation type="list" allowBlank="1" showInputMessage="1" showErrorMessage="1" errorTitle="Unvalid entry" error="_x000a_Veuillez sélectionner l’une des options suivantes:_x000a__x000a_Oui_x000a_Non_x000a_En partie_x000a_Non applicable" promptTitle="Sélectionner l’une des options:" prompt="_x000a_Oui_x000a_Non_x000a_En partie_x000a_Non applicable" sqref="D20:E20 D36:E36 D39:E40 D29:E30 D42:E42 D44:E44 D46:E46">
      <formula1>"Oui,Non,En partie,Non applicable,&lt;sélectionner l'option&gt;"</formula1>
    </dataValidation>
  </dataValidations>
  <pageMargins left="0.75" right="0.75" top="1" bottom="1" header="0.5" footer="0.5"/>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110"/>
  <sheetViews>
    <sheetView topLeftCell="H64" zoomScale="85" zoomScaleNormal="85" zoomScalePageLayoutView="75" workbookViewId="0">
      <selection activeCell="J11" sqref="J11"/>
    </sheetView>
  </sheetViews>
  <sheetFormatPr baseColWidth="10" defaultColWidth="10.875" defaultRowHeight="15.75"/>
  <cols>
    <col min="1" max="1" width="3.625" style="1" customWidth="1"/>
    <col min="2" max="2" width="7.375" style="2" customWidth="1"/>
    <col min="3" max="3" width="28.75" style="1" customWidth="1"/>
    <col min="4" max="4" width="19.625" style="1" customWidth="1"/>
    <col min="5" max="5" width="3" customWidth="1"/>
    <col min="6" max="6" width="43.125" style="1" customWidth="1"/>
    <col min="7" max="7" width="40.875" style="1" customWidth="1"/>
    <col min="8" max="8" width="42.875" style="1" customWidth="1"/>
    <col min="9" max="9" width="18" style="1" customWidth="1"/>
    <col min="10" max="10" width="13.75" style="1" customWidth="1"/>
    <col min="11" max="11" width="15.125" style="1" bestFit="1" customWidth="1"/>
    <col min="12" max="12" width="24.5" style="1" customWidth="1"/>
    <col min="13" max="14" width="11.5" style="1" customWidth="1"/>
    <col min="15" max="15" width="12.5" style="1" bestFit="1" customWidth="1"/>
    <col min="16" max="16384" width="10.875" style="1"/>
  </cols>
  <sheetData>
    <row r="1" spans="2:46" ht="15.95" customHeight="1"/>
    <row r="2" spans="2:46" ht="26.25">
      <c r="B2" s="35" t="s">
        <v>66</v>
      </c>
      <c r="H2" s="123" t="s">
        <v>171</v>
      </c>
      <c r="I2" s="14" t="s">
        <v>99</v>
      </c>
      <c r="J2" s="16"/>
      <c r="K2" s="13"/>
      <c r="L2" s="13"/>
      <c r="M2" s="13"/>
      <c r="N2" s="13"/>
      <c r="O2" s="10"/>
    </row>
    <row r="3" spans="2:46">
      <c r="B3" s="77" t="s">
        <v>119</v>
      </c>
      <c r="H3" s="122" t="s">
        <v>231</v>
      </c>
      <c r="I3" s="79"/>
      <c r="K3" s="3"/>
      <c r="L3" s="3"/>
      <c r="M3" s="3"/>
      <c r="N3" s="3"/>
      <c r="O3" s="4"/>
    </row>
    <row r="4" spans="2:46">
      <c r="B4" s="78" t="s">
        <v>118</v>
      </c>
      <c r="I4" s="15" t="s">
        <v>101</v>
      </c>
      <c r="J4" s="1" t="s">
        <v>232</v>
      </c>
      <c r="K4" s="1" t="s">
        <v>233</v>
      </c>
      <c r="L4" s="1" t="s">
        <v>234</v>
      </c>
      <c r="M4" s="1" t="s">
        <v>235</v>
      </c>
      <c r="N4" s="1" t="s">
        <v>236</v>
      </c>
      <c r="O4" s="1" t="s">
        <v>237</v>
      </c>
      <c r="P4" s="1" t="s">
        <v>238</v>
      </c>
      <c r="Q4" s="1" t="s">
        <v>239</v>
      </c>
      <c r="R4" s="1" t="s">
        <v>240</v>
      </c>
      <c r="S4" s="1" t="s">
        <v>241</v>
      </c>
      <c r="T4" s="1" t="s">
        <v>242</v>
      </c>
      <c r="U4" s="1" t="s">
        <v>243</v>
      </c>
      <c r="V4" s="1" t="s">
        <v>244</v>
      </c>
      <c r="W4" s="1" t="s">
        <v>245</v>
      </c>
      <c r="X4" s="1" t="s">
        <v>246</v>
      </c>
      <c r="Y4" s="1" t="s">
        <v>247</v>
      </c>
      <c r="Z4" s="1" t="s">
        <v>248</v>
      </c>
      <c r="AA4" s="1" t="s">
        <v>249</v>
      </c>
      <c r="AB4" s="1" t="s">
        <v>250</v>
      </c>
      <c r="AC4" s="1" t="s">
        <v>251</v>
      </c>
      <c r="AD4" s="1" t="s">
        <v>252</v>
      </c>
      <c r="AE4" s="1" t="s">
        <v>253</v>
      </c>
      <c r="AF4" s="1" t="s">
        <v>254</v>
      </c>
      <c r="AG4" s="1" t="s">
        <v>255</v>
      </c>
      <c r="AH4" s="1" t="s">
        <v>256</v>
      </c>
      <c r="AI4" s="1" t="s">
        <v>257</v>
      </c>
      <c r="AJ4" s="1" t="s">
        <v>258</v>
      </c>
      <c r="AK4" s="1" t="s">
        <v>259</v>
      </c>
      <c r="AL4" s="1" t="s">
        <v>260</v>
      </c>
      <c r="AM4" s="1" t="s">
        <v>261</v>
      </c>
      <c r="AN4" s="1" t="s">
        <v>262</v>
      </c>
      <c r="AO4" s="1" t="s">
        <v>263</v>
      </c>
      <c r="AP4" s="1" t="s">
        <v>264</v>
      </c>
      <c r="AQ4" s="1" t="s">
        <v>265</v>
      </c>
      <c r="AR4" s="1" t="s">
        <v>266</v>
      </c>
      <c r="AS4" s="1" t="s">
        <v>267</v>
      </c>
      <c r="AT4" s="1" t="s">
        <v>268</v>
      </c>
    </row>
    <row r="5" spans="2:46">
      <c r="B5" s="78"/>
      <c r="I5" s="8" t="s">
        <v>102</v>
      </c>
      <c r="J5" s="1" t="s">
        <v>269</v>
      </c>
      <c r="K5" s="1" t="s">
        <v>270</v>
      </c>
      <c r="M5" s="1" t="s">
        <v>271</v>
      </c>
      <c r="N5" s="1" t="s">
        <v>272</v>
      </c>
      <c r="O5" s="1" t="s">
        <v>273</v>
      </c>
      <c r="P5" s="1" t="s">
        <v>274</v>
      </c>
      <c r="R5" s="1" t="s">
        <v>275</v>
      </c>
      <c r="S5" s="1" t="s">
        <v>276</v>
      </c>
      <c r="V5" s="1" t="s">
        <v>277</v>
      </c>
      <c r="W5" s="1" t="s">
        <v>278</v>
      </c>
      <c r="Z5" s="1" t="s">
        <v>279</v>
      </c>
      <c r="AC5" s="1" t="s">
        <v>280</v>
      </c>
      <c r="AD5" s="1" t="s">
        <v>281</v>
      </c>
      <c r="AE5" s="1" t="s">
        <v>282</v>
      </c>
      <c r="AG5" s="1" t="s">
        <v>283</v>
      </c>
      <c r="AI5" s="1" t="s">
        <v>284</v>
      </c>
      <c r="AK5" s="1" t="s">
        <v>285</v>
      </c>
      <c r="AN5" s="1" t="s">
        <v>286</v>
      </c>
      <c r="AR5" s="1" t="s">
        <v>287</v>
      </c>
    </row>
    <row r="6" spans="2:46">
      <c r="I6" s="9" t="s">
        <v>100</v>
      </c>
      <c r="J6" s="1" t="s">
        <v>354</v>
      </c>
      <c r="K6" s="1" t="s">
        <v>213</v>
      </c>
      <c r="L6" s="165" t="s">
        <v>213</v>
      </c>
      <c r="M6" s="1" t="s">
        <v>214</v>
      </c>
      <c r="N6" s="1" t="s">
        <v>218</v>
      </c>
      <c r="O6" s="1" t="s">
        <v>355</v>
      </c>
      <c r="P6" s="1" t="s">
        <v>355</v>
      </c>
      <c r="Q6" s="1" t="s">
        <v>355</v>
      </c>
      <c r="R6" s="1" t="s">
        <v>355</v>
      </c>
      <c r="S6" s="1" t="s">
        <v>356</v>
      </c>
      <c r="T6" s="1" t="s">
        <v>356</v>
      </c>
      <c r="U6" s="1" t="s">
        <v>357</v>
      </c>
      <c r="V6" s="1" t="s">
        <v>288</v>
      </c>
      <c r="W6" s="1" t="s">
        <v>289</v>
      </c>
      <c r="X6" s="1" t="s">
        <v>358</v>
      </c>
      <c r="Y6" s="1" t="s">
        <v>358</v>
      </c>
      <c r="Z6" s="1" t="s">
        <v>358</v>
      </c>
      <c r="AA6" s="1" t="s">
        <v>357</v>
      </c>
      <c r="AB6" s="1" t="s">
        <v>357</v>
      </c>
      <c r="AC6" s="1" t="s">
        <v>357</v>
      </c>
      <c r="AD6" s="1" t="s">
        <v>359</v>
      </c>
      <c r="AE6" s="1" t="s">
        <v>357</v>
      </c>
      <c r="AF6" s="1" t="s">
        <v>357</v>
      </c>
      <c r="AG6" s="1" t="s">
        <v>357</v>
      </c>
      <c r="AH6" s="1" t="s">
        <v>357</v>
      </c>
      <c r="AI6" s="1" t="s">
        <v>357</v>
      </c>
      <c r="AJ6" s="1" t="s">
        <v>357</v>
      </c>
      <c r="AK6" s="1" t="s">
        <v>357</v>
      </c>
      <c r="AL6" s="1" t="s">
        <v>357</v>
      </c>
      <c r="AM6" s="1" t="s">
        <v>357</v>
      </c>
      <c r="AN6" s="1" t="s">
        <v>357</v>
      </c>
      <c r="AO6" s="1" t="s">
        <v>357</v>
      </c>
      <c r="AP6" s="1" t="s">
        <v>357</v>
      </c>
      <c r="AQ6" s="1" t="s">
        <v>357</v>
      </c>
      <c r="AR6" s="1" t="s">
        <v>357</v>
      </c>
      <c r="AS6" s="1" t="s">
        <v>357</v>
      </c>
      <c r="AT6" s="1" t="s">
        <v>360</v>
      </c>
    </row>
    <row r="7" spans="2:46" ht="21">
      <c r="B7" s="159" t="s">
        <v>67</v>
      </c>
      <c r="C7" s="156"/>
      <c r="D7" s="158"/>
      <c r="F7" s="157" t="s">
        <v>198</v>
      </c>
      <c r="G7" s="156"/>
      <c r="H7" s="158"/>
      <c r="I7" s="155" t="s">
        <v>175</v>
      </c>
      <c r="J7" s="156"/>
      <c r="K7" s="156"/>
      <c r="L7" s="156"/>
      <c r="N7" s="12"/>
      <c r="O7" s="12"/>
    </row>
    <row r="8" spans="2:46" ht="62.25" customHeight="1">
      <c r="B8" s="149" t="s">
        <v>199</v>
      </c>
      <c r="C8" s="150"/>
      <c r="D8" s="151"/>
      <c r="E8" s="134"/>
      <c r="F8" s="152" t="s">
        <v>173</v>
      </c>
      <c r="G8" s="150"/>
      <c r="H8" s="151"/>
      <c r="I8" s="153" t="s">
        <v>103</v>
      </c>
      <c r="J8" s="154"/>
      <c r="K8" s="154"/>
      <c r="L8" s="154"/>
      <c r="M8" s="80"/>
      <c r="N8" s="12"/>
      <c r="O8" s="12"/>
    </row>
    <row r="9" spans="2:46" ht="31.5">
      <c r="B9" s="59" t="s">
        <v>120</v>
      </c>
      <c r="C9" s="5"/>
      <c r="D9" s="60" t="s">
        <v>123</v>
      </c>
      <c r="F9" s="61" t="s">
        <v>98</v>
      </c>
      <c r="G9" s="125" t="s">
        <v>185</v>
      </c>
      <c r="H9" s="128" t="s">
        <v>172</v>
      </c>
      <c r="I9" s="63" t="s">
        <v>104</v>
      </c>
      <c r="J9" s="62">
        <f t="shared" ref="J9:AT9" si="0">SUM(J10:J84)</f>
        <v>8208276941</v>
      </c>
      <c r="K9" s="62">
        <f t="shared" si="0"/>
        <v>3799755472</v>
      </c>
      <c r="L9" s="62">
        <f t="shared" si="0"/>
        <v>1226978491</v>
      </c>
      <c r="M9" s="62">
        <f t="shared" si="0"/>
        <v>88352739</v>
      </c>
      <c r="N9" s="62">
        <f t="shared" si="0"/>
        <v>227388623</v>
      </c>
      <c r="O9" s="62">
        <f t="shared" si="0"/>
        <v>0</v>
      </c>
      <c r="P9" s="62">
        <f t="shared" si="0"/>
        <v>135804817</v>
      </c>
      <c r="Q9" s="62">
        <f t="shared" si="0"/>
        <v>0</v>
      </c>
      <c r="R9" s="62">
        <f t="shared" si="0"/>
        <v>182568556</v>
      </c>
      <c r="S9" s="62">
        <f t="shared" si="0"/>
        <v>775901060</v>
      </c>
      <c r="T9" s="62">
        <f t="shared" si="0"/>
        <v>379216884</v>
      </c>
      <c r="U9" s="62">
        <f t="shared" si="0"/>
        <v>86521709</v>
      </c>
      <c r="V9" s="62">
        <f t="shared" si="0"/>
        <v>25203900</v>
      </c>
      <c r="W9" s="62">
        <f t="shared" si="0"/>
        <v>21811208</v>
      </c>
      <c r="X9" s="62">
        <f t="shared" si="0"/>
        <v>6051995</v>
      </c>
      <c r="Y9" s="62">
        <f t="shared" si="0"/>
        <v>0</v>
      </c>
      <c r="Z9" s="62">
        <f t="shared" si="0"/>
        <v>5673336</v>
      </c>
      <c r="AA9" s="62">
        <f t="shared" si="0"/>
        <v>226952508</v>
      </c>
      <c r="AB9" s="62">
        <f t="shared" si="0"/>
        <v>0</v>
      </c>
      <c r="AC9" s="62">
        <f t="shared" si="0"/>
        <v>37763152</v>
      </c>
      <c r="AD9" s="62">
        <f t="shared" si="0"/>
        <v>0</v>
      </c>
      <c r="AE9" s="62">
        <f t="shared" si="0"/>
        <v>0</v>
      </c>
      <c r="AF9" s="62">
        <f t="shared" si="0"/>
        <v>442333508</v>
      </c>
      <c r="AG9" s="62">
        <f t="shared" si="0"/>
        <v>248295485</v>
      </c>
      <c r="AH9" s="62">
        <f t="shared" si="0"/>
        <v>955860980</v>
      </c>
      <c r="AI9" s="62">
        <f t="shared" si="0"/>
        <v>12908314</v>
      </c>
      <c r="AJ9" s="62">
        <f t="shared" si="0"/>
        <v>150000</v>
      </c>
      <c r="AK9" s="62">
        <f t="shared" si="0"/>
        <v>2551205</v>
      </c>
      <c r="AL9" s="62">
        <f t="shared" si="0"/>
        <v>123557446</v>
      </c>
      <c r="AM9" s="62">
        <f t="shared" si="0"/>
        <v>133400899</v>
      </c>
      <c r="AN9" s="62">
        <f t="shared" si="0"/>
        <v>4856740</v>
      </c>
      <c r="AO9" s="62">
        <f t="shared" si="0"/>
        <v>404152606</v>
      </c>
      <c r="AP9" s="62">
        <f t="shared" si="0"/>
        <v>66870</v>
      </c>
      <c r="AQ9" s="62">
        <f t="shared" si="0"/>
        <v>0</v>
      </c>
      <c r="AR9" s="62">
        <f t="shared" si="0"/>
        <v>500000</v>
      </c>
      <c r="AS9" s="62">
        <f t="shared" si="0"/>
        <v>6068400</v>
      </c>
      <c r="AT9" s="62">
        <f t="shared" si="0"/>
        <v>4503582865</v>
      </c>
    </row>
    <row r="10" spans="2:46">
      <c r="B10" s="70" t="s">
        <v>2</v>
      </c>
      <c r="C10" s="71" t="s">
        <v>68</v>
      </c>
      <c r="D10" s="7"/>
      <c r="F10" s="65"/>
      <c r="G10" s="127"/>
      <c r="H10" s="126"/>
      <c r="I10" s="64">
        <f>SUM(J10:AT10)</f>
        <v>0</v>
      </c>
    </row>
    <row r="11" spans="2:46">
      <c r="B11" s="72" t="s">
        <v>3</v>
      </c>
      <c r="C11" s="73" t="s">
        <v>121</v>
      </c>
      <c r="D11" s="6"/>
      <c r="F11" s="65"/>
      <c r="G11" s="127"/>
      <c r="H11" s="6"/>
      <c r="I11" s="64">
        <f t="shared" ref="I11:I73" si="1">SUM(J11:AT11)</f>
        <v>0</v>
      </c>
    </row>
    <row r="12" spans="2:46">
      <c r="B12" s="68" t="s">
        <v>4</v>
      </c>
      <c r="C12" s="57" t="s">
        <v>122</v>
      </c>
      <c r="D12" s="50" t="s">
        <v>307</v>
      </c>
      <c r="F12" s="65" t="s">
        <v>290</v>
      </c>
      <c r="G12" s="127" t="s">
        <v>306</v>
      </c>
      <c r="H12" s="6">
        <v>135860685</v>
      </c>
      <c r="I12" s="64">
        <f t="shared" si="1"/>
        <v>135860685</v>
      </c>
      <c r="J12" s="1">
        <v>700000</v>
      </c>
      <c r="K12" s="1">
        <v>0</v>
      </c>
      <c r="L12" s="1">
        <v>425000</v>
      </c>
      <c r="M12" s="1">
        <v>55900000</v>
      </c>
      <c r="N12" s="1">
        <v>0</v>
      </c>
      <c r="O12" s="1">
        <v>0</v>
      </c>
      <c r="P12" s="1">
        <v>0</v>
      </c>
      <c r="Q12" s="1">
        <v>0</v>
      </c>
      <c r="R12" s="1">
        <v>40000000</v>
      </c>
      <c r="S12" s="1">
        <v>692530</v>
      </c>
      <c r="T12" s="1">
        <v>0</v>
      </c>
      <c r="U12" s="1">
        <v>0</v>
      </c>
      <c r="V12" s="1">
        <v>295000</v>
      </c>
      <c r="W12" s="1">
        <v>0</v>
      </c>
      <c r="X12" s="1">
        <v>0</v>
      </c>
      <c r="Y12" s="1">
        <v>0</v>
      </c>
      <c r="Z12" s="1">
        <v>135000</v>
      </c>
      <c r="AA12" s="1">
        <v>656835</v>
      </c>
      <c r="AB12" s="1">
        <v>0</v>
      </c>
      <c r="AC12" s="1">
        <v>4681320</v>
      </c>
      <c r="AD12" s="1">
        <v>0</v>
      </c>
      <c r="AE12" s="1">
        <v>0</v>
      </c>
      <c r="AF12" s="1">
        <v>1200000</v>
      </c>
      <c r="AG12" s="1">
        <v>220000</v>
      </c>
      <c r="AH12" s="1">
        <v>27785000</v>
      </c>
      <c r="AI12" s="1">
        <v>1000000</v>
      </c>
      <c r="AJ12" s="1">
        <v>0</v>
      </c>
      <c r="AK12" s="1">
        <v>0</v>
      </c>
      <c r="AL12" s="1">
        <v>300000</v>
      </c>
      <c r="AM12" s="1">
        <v>1795000</v>
      </c>
      <c r="AN12" s="1">
        <v>0</v>
      </c>
      <c r="AO12" s="1">
        <v>0</v>
      </c>
      <c r="AP12" s="1">
        <v>25000</v>
      </c>
      <c r="AQ12" s="1">
        <v>0</v>
      </c>
      <c r="AR12" s="1">
        <v>0</v>
      </c>
      <c r="AS12" s="1">
        <v>50000</v>
      </c>
      <c r="AT12" s="1">
        <v>0</v>
      </c>
    </row>
    <row r="13" spans="2:46">
      <c r="B13" s="68" t="s">
        <v>4</v>
      </c>
      <c r="C13" s="57" t="s">
        <v>122</v>
      </c>
      <c r="D13" s="50" t="s">
        <v>307</v>
      </c>
      <c r="F13" s="65" t="s">
        <v>291</v>
      </c>
      <c r="G13" s="127" t="s">
        <v>306</v>
      </c>
      <c r="H13" s="6">
        <v>4947825739</v>
      </c>
      <c r="I13" s="64">
        <f t="shared" si="1"/>
        <v>4947825739</v>
      </c>
      <c r="J13" s="1">
        <v>3908162728</v>
      </c>
      <c r="K13" s="1">
        <v>842840719</v>
      </c>
      <c r="L13" s="1">
        <v>0</v>
      </c>
      <c r="M13" s="1">
        <v>0</v>
      </c>
      <c r="N13" s="1">
        <v>107143</v>
      </c>
      <c r="O13" s="1">
        <v>0</v>
      </c>
      <c r="P13" s="1">
        <v>13623463</v>
      </c>
      <c r="Q13" s="1">
        <v>0</v>
      </c>
      <c r="R13" s="1">
        <v>0</v>
      </c>
      <c r="S13" s="1">
        <v>33630019</v>
      </c>
      <c r="T13" s="1">
        <v>4224040</v>
      </c>
      <c r="U13" s="1">
        <v>242982</v>
      </c>
      <c r="V13" s="1">
        <v>0</v>
      </c>
      <c r="W13" s="1">
        <v>0</v>
      </c>
      <c r="X13" s="1">
        <v>203895</v>
      </c>
      <c r="Y13" s="1">
        <v>0</v>
      </c>
      <c r="Z13" s="1">
        <v>0</v>
      </c>
      <c r="AA13" s="1">
        <v>132654</v>
      </c>
      <c r="AB13" s="1">
        <v>0</v>
      </c>
      <c r="AC13" s="1">
        <v>451423</v>
      </c>
      <c r="AD13" s="1">
        <v>0</v>
      </c>
      <c r="AE13" s="1">
        <v>0</v>
      </c>
      <c r="AF13" s="1">
        <v>21790351</v>
      </c>
      <c r="AG13" s="1">
        <v>14618575</v>
      </c>
      <c r="AH13" s="1">
        <v>69341594</v>
      </c>
      <c r="AI13" s="1">
        <v>135210</v>
      </c>
      <c r="AJ13" s="1">
        <v>0</v>
      </c>
      <c r="AK13" s="1">
        <v>0</v>
      </c>
      <c r="AL13" s="1">
        <v>36236461</v>
      </c>
      <c r="AM13" s="1">
        <v>2084482</v>
      </c>
      <c r="AN13" s="1">
        <v>0</v>
      </c>
      <c r="AO13" s="1">
        <v>0</v>
      </c>
      <c r="AP13" s="1">
        <v>0</v>
      </c>
      <c r="AQ13" s="1">
        <v>0</v>
      </c>
      <c r="AR13" s="1">
        <v>0</v>
      </c>
      <c r="AS13" s="1">
        <v>0</v>
      </c>
      <c r="AT13" s="1">
        <v>0</v>
      </c>
    </row>
    <row r="14" spans="2:46" ht="31.5">
      <c r="B14" s="68" t="s">
        <v>4</v>
      </c>
      <c r="C14" s="57" t="s">
        <v>122</v>
      </c>
      <c r="D14" s="50" t="s">
        <v>307</v>
      </c>
      <c r="F14" s="65" t="s">
        <v>295</v>
      </c>
      <c r="G14" s="127" t="s">
        <v>306</v>
      </c>
      <c r="H14" s="6">
        <v>734957568</v>
      </c>
      <c r="I14" s="64">
        <f t="shared" si="1"/>
        <v>734957568</v>
      </c>
      <c r="J14" s="1">
        <v>89942150</v>
      </c>
      <c r="K14" s="1">
        <v>26179102</v>
      </c>
      <c r="L14" s="1">
        <v>152118840</v>
      </c>
      <c r="M14" s="1">
        <v>638010</v>
      </c>
      <c r="N14" s="1">
        <v>52413421</v>
      </c>
      <c r="O14" s="1">
        <v>0</v>
      </c>
      <c r="P14" s="1">
        <v>1586716</v>
      </c>
      <c r="Q14" s="1">
        <v>0</v>
      </c>
      <c r="R14" s="1">
        <v>0</v>
      </c>
      <c r="S14" s="1">
        <v>1924306</v>
      </c>
      <c r="T14" s="1">
        <v>3684760</v>
      </c>
      <c r="U14" s="1">
        <v>39913409</v>
      </c>
      <c r="V14" s="1">
        <v>337500</v>
      </c>
      <c r="W14" s="1">
        <v>0</v>
      </c>
      <c r="X14" s="1">
        <v>0</v>
      </c>
      <c r="Y14" s="1">
        <v>0</v>
      </c>
      <c r="Z14" s="1">
        <v>48195</v>
      </c>
      <c r="AA14" s="1">
        <v>172284</v>
      </c>
      <c r="AB14" s="1">
        <v>0</v>
      </c>
      <c r="AC14" s="1">
        <v>75380</v>
      </c>
      <c r="AD14" s="1">
        <v>0</v>
      </c>
      <c r="AE14" s="1">
        <v>0</v>
      </c>
      <c r="AF14" s="1">
        <v>47683094</v>
      </c>
      <c r="AG14" s="1">
        <v>10329860</v>
      </c>
      <c r="AH14" s="1">
        <v>347340</v>
      </c>
      <c r="AI14" s="1">
        <v>8200</v>
      </c>
      <c r="AJ14" s="1">
        <v>0</v>
      </c>
      <c r="AK14" s="1">
        <v>0</v>
      </c>
      <c r="AL14" s="1">
        <v>5787206</v>
      </c>
      <c r="AM14" s="1">
        <v>0</v>
      </c>
      <c r="AN14" s="1">
        <v>0</v>
      </c>
      <c r="AO14" s="1">
        <v>0</v>
      </c>
      <c r="AP14" s="1">
        <v>0</v>
      </c>
      <c r="AQ14" s="1">
        <v>0</v>
      </c>
      <c r="AR14" s="1">
        <v>0</v>
      </c>
      <c r="AS14" s="1">
        <v>0</v>
      </c>
      <c r="AT14" s="1">
        <v>301767795</v>
      </c>
    </row>
    <row r="15" spans="2:46" ht="31.5">
      <c r="B15" s="68" t="s">
        <v>5</v>
      </c>
      <c r="C15" s="57" t="s">
        <v>124</v>
      </c>
      <c r="D15" s="50" t="s">
        <v>307</v>
      </c>
      <c r="F15" s="65" t="s">
        <v>292</v>
      </c>
      <c r="G15" s="127" t="s">
        <v>306</v>
      </c>
      <c r="H15" s="7">
        <v>1281868474</v>
      </c>
      <c r="I15" s="64">
        <f t="shared" si="1"/>
        <v>1281868474</v>
      </c>
      <c r="J15" s="1">
        <v>0</v>
      </c>
      <c r="K15" s="1">
        <v>1270060913</v>
      </c>
      <c r="L15" s="1">
        <v>0</v>
      </c>
      <c r="M15" s="1">
        <v>0</v>
      </c>
      <c r="N15" s="1">
        <v>0</v>
      </c>
      <c r="O15" s="1">
        <v>0</v>
      </c>
      <c r="P15" s="1">
        <v>3810349</v>
      </c>
      <c r="Q15" s="1">
        <v>0</v>
      </c>
      <c r="R15" s="1">
        <v>0</v>
      </c>
      <c r="S15" s="1">
        <v>0</v>
      </c>
      <c r="T15" s="1">
        <v>8000000</v>
      </c>
      <c r="U15" s="1">
        <v>0</v>
      </c>
      <c r="V15" s="1">
        <v>0</v>
      </c>
      <c r="W15" s="1">
        <v>0</v>
      </c>
      <c r="X15" s="1">
        <v>0</v>
      </c>
      <c r="Y15" s="1">
        <v>0</v>
      </c>
      <c r="Z15" s="1">
        <v>0</v>
      </c>
      <c r="AA15" s="1">
        <v>0</v>
      </c>
      <c r="AB15" s="1">
        <v>0</v>
      </c>
      <c r="AC15" s="1">
        <v>0</v>
      </c>
      <c r="AD15" s="1">
        <v>0</v>
      </c>
      <c r="AE15" s="1">
        <v>0</v>
      </c>
      <c r="AF15" s="1">
        <v>0</v>
      </c>
      <c r="AG15" s="1">
        <v>-2788</v>
      </c>
      <c r="AH15" s="1">
        <v>0</v>
      </c>
      <c r="AI15" s="1">
        <v>0</v>
      </c>
      <c r="AJ15" s="1">
        <v>0</v>
      </c>
      <c r="AK15" s="1">
        <v>0</v>
      </c>
      <c r="AL15" s="1">
        <v>0</v>
      </c>
      <c r="AM15" s="1">
        <v>0</v>
      </c>
      <c r="AN15" s="1">
        <v>0</v>
      </c>
      <c r="AO15" s="1">
        <v>0</v>
      </c>
      <c r="AP15" s="1">
        <v>0</v>
      </c>
      <c r="AQ15" s="1">
        <v>0</v>
      </c>
      <c r="AR15" s="1">
        <v>0</v>
      </c>
      <c r="AS15" s="1">
        <v>0</v>
      </c>
      <c r="AT15" s="1">
        <v>0</v>
      </c>
    </row>
    <row r="16" spans="2:46">
      <c r="B16" s="68" t="s">
        <v>6</v>
      </c>
      <c r="C16" s="57" t="s">
        <v>69</v>
      </c>
      <c r="D16" s="50" t="s">
        <v>307</v>
      </c>
      <c r="F16" s="65" t="s">
        <v>293</v>
      </c>
      <c r="G16" s="127" t="s">
        <v>306</v>
      </c>
      <c r="H16" s="7">
        <v>507893307</v>
      </c>
      <c r="I16" s="64">
        <f t="shared" si="1"/>
        <v>507893307</v>
      </c>
      <c r="J16" s="1">
        <v>182138454</v>
      </c>
      <c r="K16" s="1">
        <v>31142955</v>
      </c>
      <c r="L16" s="1">
        <v>0</v>
      </c>
      <c r="M16" s="1">
        <v>0</v>
      </c>
      <c r="N16" s="1">
        <v>0</v>
      </c>
      <c r="O16" s="1">
        <v>0</v>
      </c>
      <c r="P16" s="1">
        <v>14640251</v>
      </c>
      <c r="Q16" s="1">
        <v>0</v>
      </c>
      <c r="R16" s="1">
        <v>0</v>
      </c>
      <c r="S16" s="1">
        <v>1733293</v>
      </c>
      <c r="T16" s="1">
        <v>509633</v>
      </c>
      <c r="U16" s="1">
        <v>367111</v>
      </c>
      <c r="V16" s="1">
        <v>0</v>
      </c>
      <c r="W16" s="1">
        <v>0</v>
      </c>
      <c r="X16" s="1">
        <v>0</v>
      </c>
      <c r="Y16" s="1">
        <v>0</v>
      </c>
      <c r="Z16" s="1">
        <v>25000</v>
      </c>
      <c r="AA16" s="1">
        <v>208431</v>
      </c>
      <c r="AB16" s="1">
        <v>0</v>
      </c>
      <c r="AC16" s="1">
        <v>3342275</v>
      </c>
      <c r="AD16" s="1">
        <v>0</v>
      </c>
      <c r="AE16" s="1">
        <v>0</v>
      </c>
      <c r="AF16" s="1">
        <v>19205195</v>
      </c>
      <c r="AG16" s="1">
        <v>10029175</v>
      </c>
      <c r="AH16" s="1">
        <v>210358888</v>
      </c>
      <c r="AI16" s="1">
        <v>0</v>
      </c>
      <c r="AJ16" s="1">
        <v>0</v>
      </c>
      <c r="AK16" s="1">
        <v>0</v>
      </c>
      <c r="AL16" s="1">
        <v>34142625</v>
      </c>
      <c r="AM16" s="1">
        <v>0</v>
      </c>
      <c r="AN16" s="1">
        <v>0</v>
      </c>
      <c r="AO16" s="1">
        <v>0</v>
      </c>
      <c r="AP16" s="1">
        <v>30021</v>
      </c>
      <c r="AQ16" s="1">
        <v>0</v>
      </c>
      <c r="AR16" s="1">
        <v>0</v>
      </c>
      <c r="AS16" s="1">
        <v>20000</v>
      </c>
      <c r="AT16" s="1">
        <v>0</v>
      </c>
    </row>
    <row r="17" spans="2:46">
      <c r="B17" s="68" t="s">
        <v>6</v>
      </c>
      <c r="C17" s="57" t="s">
        <v>69</v>
      </c>
      <c r="D17" s="50" t="s">
        <v>307</v>
      </c>
      <c r="F17" s="65" t="s">
        <v>296</v>
      </c>
      <c r="G17" s="127" t="s">
        <v>306</v>
      </c>
      <c r="H17" s="7">
        <v>475685923</v>
      </c>
      <c r="I17" s="64">
        <f t="shared" si="1"/>
        <v>475685923</v>
      </c>
      <c r="J17" s="1">
        <v>231256299</v>
      </c>
      <c r="K17" s="1">
        <v>76041443</v>
      </c>
      <c r="L17" s="1">
        <v>12369995</v>
      </c>
      <c r="M17" s="1">
        <v>0</v>
      </c>
      <c r="N17" s="1">
        <v>12470332</v>
      </c>
      <c r="O17" s="1">
        <v>0</v>
      </c>
      <c r="P17" s="1">
        <v>18533006</v>
      </c>
      <c r="Q17" s="1">
        <v>0</v>
      </c>
      <c r="R17" s="1">
        <v>0</v>
      </c>
      <c r="S17" s="1">
        <v>2486568</v>
      </c>
      <c r="T17" s="1">
        <v>1771464</v>
      </c>
      <c r="U17" s="1">
        <v>7958460</v>
      </c>
      <c r="V17" s="1">
        <v>0</v>
      </c>
      <c r="W17" s="1">
        <v>4851646</v>
      </c>
      <c r="X17" s="1">
        <v>0</v>
      </c>
      <c r="Y17" s="1">
        <v>0</v>
      </c>
      <c r="Z17" s="1">
        <v>308527</v>
      </c>
      <c r="AA17" s="1">
        <v>668369</v>
      </c>
      <c r="AB17" s="1">
        <v>0</v>
      </c>
      <c r="AC17" s="1">
        <v>3450605</v>
      </c>
      <c r="AD17" s="1">
        <v>0</v>
      </c>
      <c r="AE17" s="1">
        <v>0</v>
      </c>
      <c r="AF17" s="1">
        <v>14714836</v>
      </c>
      <c r="AG17" s="1">
        <v>14743112</v>
      </c>
      <c r="AH17" s="1">
        <v>2872800</v>
      </c>
      <c r="AI17" s="1">
        <v>29400</v>
      </c>
      <c r="AJ17" s="1">
        <v>0</v>
      </c>
      <c r="AK17" s="1">
        <v>0</v>
      </c>
      <c r="AL17" s="1">
        <v>8036579</v>
      </c>
      <c r="AM17" s="1">
        <v>0</v>
      </c>
      <c r="AN17" s="1">
        <v>0</v>
      </c>
      <c r="AO17" s="1">
        <v>0</v>
      </c>
      <c r="AP17" s="1">
        <v>0</v>
      </c>
      <c r="AQ17" s="1">
        <v>0</v>
      </c>
      <c r="AR17" s="1">
        <v>0</v>
      </c>
      <c r="AS17" s="1">
        <v>0</v>
      </c>
      <c r="AT17" s="1">
        <v>63122482</v>
      </c>
    </row>
    <row r="18" spans="2:46">
      <c r="B18" s="68" t="s">
        <v>6</v>
      </c>
      <c r="C18" s="57" t="s">
        <v>69</v>
      </c>
      <c r="D18" s="50" t="s">
        <v>307</v>
      </c>
      <c r="F18" s="65" t="s">
        <v>297</v>
      </c>
      <c r="G18" s="127" t="s">
        <v>306</v>
      </c>
      <c r="H18" s="7">
        <v>25092561</v>
      </c>
      <c r="I18" s="64">
        <f t="shared" si="1"/>
        <v>25092561</v>
      </c>
      <c r="J18" s="1">
        <v>21264617</v>
      </c>
      <c r="K18" s="1">
        <v>642750</v>
      </c>
      <c r="L18" s="1">
        <v>33125</v>
      </c>
      <c r="M18" s="1">
        <v>202720</v>
      </c>
      <c r="N18" s="1">
        <v>655875</v>
      </c>
      <c r="O18" s="1">
        <v>0</v>
      </c>
      <c r="P18" s="1">
        <v>1057125</v>
      </c>
      <c r="Q18" s="1">
        <v>0</v>
      </c>
      <c r="R18" s="1">
        <v>0</v>
      </c>
      <c r="S18" s="1">
        <v>34875</v>
      </c>
      <c r="T18" s="1">
        <v>18000</v>
      </c>
      <c r="U18" s="1">
        <v>8750</v>
      </c>
      <c r="V18" s="1">
        <v>6125</v>
      </c>
      <c r="W18" s="1">
        <v>406974</v>
      </c>
      <c r="X18" s="1">
        <v>4500</v>
      </c>
      <c r="Y18" s="1">
        <v>0</v>
      </c>
      <c r="Z18" s="1">
        <v>20250</v>
      </c>
      <c r="AA18" s="1">
        <v>26000</v>
      </c>
      <c r="AB18" s="1">
        <v>0</v>
      </c>
      <c r="AC18" s="1">
        <v>3500</v>
      </c>
      <c r="AD18" s="1">
        <v>0</v>
      </c>
      <c r="AE18" s="1">
        <v>0</v>
      </c>
      <c r="AF18" s="1">
        <v>110875</v>
      </c>
      <c r="AG18" s="1">
        <v>274250</v>
      </c>
      <c r="AH18" s="1">
        <v>128000</v>
      </c>
      <c r="AI18" s="1">
        <v>4500</v>
      </c>
      <c r="AJ18" s="1">
        <v>0</v>
      </c>
      <c r="AK18" s="1">
        <v>0</v>
      </c>
      <c r="AL18" s="1">
        <v>144750</v>
      </c>
      <c r="AM18" s="1">
        <v>0</v>
      </c>
      <c r="AN18" s="1">
        <v>0</v>
      </c>
      <c r="AO18" s="1">
        <v>0</v>
      </c>
      <c r="AP18" s="1">
        <v>0</v>
      </c>
      <c r="AQ18" s="1">
        <v>0</v>
      </c>
      <c r="AR18" s="1">
        <v>0</v>
      </c>
      <c r="AS18" s="1">
        <v>0</v>
      </c>
      <c r="AT18" s="1">
        <v>45000</v>
      </c>
    </row>
    <row r="19" spans="2:46">
      <c r="B19" s="68" t="s">
        <v>6</v>
      </c>
      <c r="C19" s="57" t="s">
        <v>69</v>
      </c>
      <c r="D19" s="50" t="s">
        <v>307</v>
      </c>
      <c r="F19" s="65" t="s">
        <v>300</v>
      </c>
      <c r="G19" s="127" t="s">
        <v>306</v>
      </c>
      <c r="H19" s="7">
        <v>4494550483</v>
      </c>
      <c r="I19" s="64">
        <f t="shared" si="1"/>
        <v>4494550483</v>
      </c>
      <c r="J19" s="1">
        <v>174143055</v>
      </c>
      <c r="K19" s="1">
        <v>3661774</v>
      </c>
      <c r="L19" s="1">
        <v>305183295</v>
      </c>
      <c r="M19" s="1">
        <v>0</v>
      </c>
      <c r="N19" s="1">
        <v>10719502</v>
      </c>
      <c r="O19" s="1">
        <v>0</v>
      </c>
      <c r="P19" s="1">
        <v>0</v>
      </c>
      <c r="Q19" s="1">
        <v>0</v>
      </c>
      <c r="R19" s="1">
        <v>0</v>
      </c>
      <c r="S19" s="1">
        <v>120000</v>
      </c>
      <c r="T19" s="1">
        <v>498820</v>
      </c>
      <c r="U19" s="1">
        <v>16108567</v>
      </c>
      <c r="V19" s="1">
        <v>739025</v>
      </c>
      <c r="W19" s="1">
        <v>0</v>
      </c>
      <c r="X19" s="1">
        <v>1171500</v>
      </c>
      <c r="Y19" s="1">
        <v>0</v>
      </c>
      <c r="Z19" s="1">
        <v>0</v>
      </c>
      <c r="AA19" s="1">
        <v>151580</v>
      </c>
      <c r="AB19" s="1">
        <v>0</v>
      </c>
      <c r="AC19" s="1">
        <v>110000</v>
      </c>
      <c r="AD19" s="1">
        <v>0</v>
      </c>
      <c r="AE19" s="1">
        <v>0</v>
      </c>
      <c r="AF19" s="1">
        <v>10259278</v>
      </c>
      <c r="AG19" s="1">
        <v>672550</v>
      </c>
      <c r="AH19" s="1">
        <v>30000</v>
      </c>
      <c r="AI19" s="1">
        <v>0</v>
      </c>
      <c r="AJ19" s="1">
        <v>0</v>
      </c>
      <c r="AK19" s="1">
        <v>0</v>
      </c>
      <c r="AL19" s="1">
        <v>967056</v>
      </c>
      <c r="AM19" s="1">
        <v>0</v>
      </c>
      <c r="AN19" s="1">
        <v>0</v>
      </c>
      <c r="AO19" s="1">
        <v>0</v>
      </c>
      <c r="AP19" s="1">
        <v>5221</v>
      </c>
      <c r="AQ19" s="1">
        <v>0</v>
      </c>
      <c r="AR19" s="1">
        <v>0</v>
      </c>
      <c r="AS19" s="1">
        <v>0</v>
      </c>
      <c r="AT19" s="1">
        <v>3970009260</v>
      </c>
    </row>
    <row r="20" spans="2:46">
      <c r="B20" s="68" t="s">
        <v>6</v>
      </c>
      <c r="C20" s="57" t="s">
        <v>69</v>
      </c>
      <c r="D20" s="50" t="s">
        <v>307</v>
      </c>
      <c r="F20" s="65" t="s">
        <v>304</v>
      </c>
      <c r="G20" s="127" t="s">
        <v>306</v>
      </c>
      <c r="H20" s="7">
        <v>1081286</v>
      </c>
      <c r="I20" s="64">
        <f t="shared" si="1"/>
        <v>1081286</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1081286</v>
      </c>
      <c r="AH20" s="1">
        <v>0</v>
      </c>
      <c r="AI20" s="1">
        <v>0</v>
      </c>
      <c r="AJ20" s="1">
        <v>0</v>
      </c>
      <c r="AK20" s="1">
        <v>0</v>
      </c>
      <c r="AL20" s="1">
        <v>0</v>
      </c>
      <c r="AM20" s="1">
        <v>0</v>
      </c>
      <c r="AN20" s="1">
        <v>0</v>
      </c>
      <c r="AO20" s="1">
        <v>0</v>
      </c>
      <c r="AP20" s="1">
        <v>0</v>
      </c>
      <c r="AQ20" s="1">
        <v>0</v>
      </c>
      <c r="AR20" s="1">
        <v>0</v>
      </c>
      <c r="AS20" s="1">
        <v>0</v>
      </c>
      <c r="AT20" s="1">
        <v>0</v>
      </c>
    </row>
    <row r="21" spans="2:46" ht="31.5">
      <c r="B21" s="68" t="s">
        <v>6</v>
      </c>
      <c r="C21" s="57" t="s">
        <v>69</v>
      </c>
      <c r="D21" s="50" t="s">
        <v>307</v>
      </c>
      <c r="F21" s="65" t="s">
        <v>329</v>
      </c>
      <c r="G21" s="127" t="s">
        <v>335</v>
      </c>
      <c r="H21" s="7">
        <v>0</v>
      </c>
      <c r="I21" s="64">
        <f t="shared" si="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row>
    <row r="22" spans="2:46" ht="31.5">
      <c r="B22" s="68" t="s">
        <v>6</v>
      </c>
      <c r="C22" s="57" t="s">
        <v>69</v>
      </c>
      <c r="D22" s="50" t="s">
        <v>307</v>
      </c>
      <c r="F22" s="65" t="s">
        <v>330</v>
      </c>
      <c r="G22" s="127" t="s">
        <v>335</v>
      </c>
      <c r="H22" s="7">
        <v>0</v>
      </c>
      <c r="I22" s="64">
        <f t="shared" si="1"/>
        <v>0</v>
      </c>
      <c r="J22" s="1">
        <v>0</v>
      </c>
      <c r="K22" s="1">
        <v>0</v>
      </c>
      <c r="L22" s="1">
        <v>0</v>
      </c>
      <c r="M22" s="1">
        <v>0</v>
      </c>
      <c r="N22" s="1">
        <v>0</v>
      </c>
      <c r="O22" s="1">
        <v>0</v>
      </c>
      <c r="P22" s="1">
        <v>0</v>
      </c>
      <c r="Q22" s="1">
        <v>0</v>
      </c>
      <c r="R22" s="1">
        <v>0</v>
      </c>
      <c r="S22" s="1">
        <v>0</v>
      </c>
      <c r="T22" s="1">
        <v>0</v>
      </c>
      <c r="U22" s="1">
        <v>0</v>
      </c>
      <c r="V22" s="1">
        <v>0</v>
      </c>
      <c r="W22" s="1">
        <v>0</v>
      </c>
      <c r="X22" s="1">
        <v>0</v>
      </c>
      <c r="Y22" s="1">
        <v>0</v>
      </c>
      <c r="Z22" s="1">
        <v>0</v>
      </c>
      <c r="AA22" s="1">
        <v>0</v>
      </c>
      <c r="AB22" s="1">
        <v>0</v>
      </c>
      <c r="AC22" s="1">
        <v>0</v>
      </c>
      <c r="AD22" s="1">
        <v>0</v>
      </c>
      <c r="AE22" s="1">
        <v>0</v>
      </c>
      <c r="AF22" s="1">
        <v>0</v>
      </c>
      <c r="AG22" s="1">
        <v>0</v>
      </c>
      <c r="AH22" s="1">
        <v>0</v>
      </c>
      <c r="AI22" s="1">
        <v>0</v>
      </c>
      <c r="AJ22" s="1">
        <v>0</v>
      </c>
      <c r="AK22" s="1">
        <v>0</v>
      </c>
      <c r="AL22" s="1">
        <v>0</v>
      </c>
      <c r="AM22" s="1">
        <v>0</v>
      </c>
      <c r="AN22" s="1">
        <v>0</v>
      </c>
      <c r="AO22" s="1">
        <v>0</v>
      </c>
      <c r="AP22" s="1">
        <v>0</v>
      </c>
      <c r="AQ22" s="1">
        <v>0</v>
      </c>
      <c r="AR22" s="1">
        <v>0</v>
      </c>
      <c r="AS22" s="1">
        <v>0</v>
      </c>
      <c r="AT22" s="1">
        <v>0</v>
      </c>
    </row>
    <row r="23" spans="2:46" ht="31.5">
      <c r="B23" s="68" t="s">
        <v>6</v>
      </c>
      <c r="C23" s="57" t="s">
        <v>69</v>
      </c>
      <c r="D23" s="50" t="s">
        <v>307</v>
      </c>
      <c r="F23" s="65" t="s">
        <v>331</v>
      </c>
      <c r="G23" s="127" t="s">
        <v>335</v>
      </c>
      <c r="H23" s="7">
        <v>0</v>
      </c>
      <c r="I23" s="64">
        <f t="shared" si="1"/>
        <v>0</v>
      </c>
      <c r="J23" s="1">
        <v>0</v>
      </c>
      <c r="K23" s="1">
        <v>0</v>
      </c>
      <c r="L23" s="1">
        <v>0</v>
      </c>
      <c r="M23" s="1">
        <v>0</v>
      </c>
      <c r="N23" s="1">
        <v>0</v>
      </c>
      <c r="O23" s="1">
        <v>0</v>
      </c>
      <c r="P23" s="1">
        <v>0</v>
      </c>
      <c r="Q23" s="1">
        <v>0</v>
      </c>
      <c r="R23" s="1">
        <v>0</v>
      </c>
      <c r="S23" s="1">
        <v>0</v>
      </c>
      <c r="T23" s="1">
        <v>0</v>
      </c>
      <c r="U23" s="1">
        <v>0</v>
      </c>
      <c r="V23" s="1">
        <v>0</v>
      </c>
      <c r="W23" s="1">
        <v>0</v>
      </c>
      <c r="X23" s="1">
        <v>0</v>
      </c>
      <c r="Y23" s="1">
        <v>0</v>
      </c>
      <c r="Z23" s="1">
        <v>0</v>
      </c>
      <c r="AA23" s="1">
        <v>0</v>
      </c>
      <c r="AB23" s="1">
        <v>0</v>
      </c>
      <c r="AC23" s="1">
        <v>0</v>
      </c>
      <c r="AD23" s="1">
        <v>0</v>
      </c>
      <c r="AE23" s="1">
        <v>0</v>
      </c>
      <c r="AF23" s="1">
        <v>0</v>
      </c>
      <c r="AG23" s="1">
        <v>0</v>
      </c>
      <c r="AH23" s="1">
        <v>0</v>
      </c>
      <c r="AI23" s="1">
        <v>0</v>
      </c>
      <c r="AJ23" s="1">
        <v>0</v>
      </c>
      <c r="AK23" s="1">
        <v>0</v>
      </c>
      <c r="AL23" s="1">
        <v>0</v>
      </c>
      <c r="AM23" s="1">
        <v>0</v>
      </c>
      <c r="AN23" s="1">
        <v>0</v>
      </c>
      <c r="AO23" s="1">
        <v>0</v>
      </c>
      <c r="AP23" s="1">
        <v>0</v>
      </c>
      <c r="AQ23" s="1">
        <v>0</v>
      </c>
      <c r="AR23" s="1">
        <v>0</v>
      </c>
      <c r="AS23" s="1">
        <v>0</v>
      </c>
      <c r="AT23" s="1">
        <v>0</v>
      </c>
    </row>
    <row r="24" spans="2:46" ht="31.5">
      <c r="B24" s="68" t="s">
        <v>6</v>
      </c>
      <c r="C24" s="57" t="s">
        <v>69</v>
      </c>
      <c r="D24" s="50" t="s">
        <v>307</v>
      </c>
      <c r="F24" s="65" t="s">
        <v>332</v>
      </c>
      <c r="G24" s="127" t="s">
        <v>335</v>
      </c>
      <c r="H24" s="7">
        <v>0</v>
      </c>
      <c r="I24" s="64">
        <f t="shared" si="1"/>
        <v>0</v>
      </c>
      <c r="J24" s="1">
        <v>0</v>
      </c>
      <c r="K24" s="1">
        <v>0</v>
      </c>
      <c r="L24" s="1">
        <v>0</v>
      </c>
      <c r="M24" s="1">
        <v>0</v>
      </c>
      <c r="N24" s="1">
        <v>0</v>
      </c>
      <c r="O24" s="1">
        <v>0</v>
      </c>
      <c r="P24" s="1">
        <v>0</v>
      </c>
      <c r="Q24" s="1">
        <v>0</v>
      </c>
      <c r="R24" s="1">
        <v>0</v>
      </c>
      <c r="S24" s="1">
        <v>0</v>
      </c>
      <c r="T24" s="1">
        <v>0</v>
      </c>
      <c r="U24" s="1">
        <v>0</v>
      </c>
      <c r="V24" s="1">
        <v>0</v>
      </c>
      <c r="W24" s="1">
        <v>0</v>
      </c>
      <c r="X24" s="1">
        <v>0</v>
      </c>
      <c r="Y24" s="1">
        <v>0</v>
      </c>
      <c r="Z24" s="1">
        <v>0</v>
      </c>
      <c r="AA24" s="1">
        <v>0</v>
      </c>
      <c r="AB24" s="1">
        <v>0</v>
      </c>
      <c r="AC24" s="1">
        <v>0</v>
      </c>
      <c r="AD24" s="1">
        <v>0</v>
      </c>
      <c r="AE24" s="1">
        <v>0</v>
      </c>
      <c r="AF24" s="1">
        <v>0</v>
      </c>
      <c r="AG24" s="1">
        <v>0</v>
      </c>
      <c r="AH24" s="1">
        <v>0</v>
      </c>
      <c r="AI24" s="1">
        <v>0</v>
      </c>
      <c r="AJ24" s="1">
        <v>0</v>
      </c>
      <c r="AK24" s="1">
        <v>0</v>
      </c>
      <c r="AL24" s="1">
        <v>0</v>
      </c>
      <c r="AM24" s="1">
        <v>0</v>
      </c>
      <c r="AN24" s="1">
        <v>0</v>
      </c>
      <c r="AO24" s="1">
        <v>0</v>
      </c>
      <c r="AP24" s="1">
        <v>0</v>
      </c>
      <c r="AQ24" s="1">
        <v>0</v>
      </c>
      <c r="AR24" s="1">
        <v>0</v>
      </c>
      <c r="AS24" s="1">
        <v>0</v>
      </c>
      <c r="AT24" s="1">
        <v>0</v>
      </c>
    </row>
    <row r="25" spans="2:46" ht="31.5">
      <c r="B25" s="68" t="s">
        <v>6</v>
      </c>
      <c r="C25" s="57" t="s">
        <v>69</v>
      </c>
      <c r="D25" s="50" t="s">
        <v>307</v>
      </c>
      <c r="F25" s="65" t="s">
        <v>333</v>
      </c>
      <c r="G25" s="127" t="s">
        <v>335</v>
      </c>
      <c r="H25" s="7">
        <v>0</v>
      </c>
      <c r="I25" s="64">
        <f t="shared" si="1"/>
        <v>0</v>
      </c>
      <c r="J25" s="1">
        <v>0</v>
      </c>
      <c r="K25" s="1">
        <v>0</v>
      </c>
      <c r="L25" s="1">
        <v>0</v>
      </c>
      <c r="M25" s="1">
        <v>0</v>
      </c>
      <c r="N25" s="1">
        <v>0</v>
      </c>
      <c r="O25" s="1">
        <v>0</v>
      </c>
      <c r="P25" s="1">
        <v>0</v>
      </c>
      <c r="Q25" s="1">
        <v>0</v>
      </c>
      <c r="R25" s="1">
        <v>0</v>
      </c>
      <c r="S25" s="1">
        <v>0</v>
      </c>
      <c r="T25" s="1">
        <v>0</v>
      </c>
      <c r="U25" s="1">
        <v>0</v>
      </c>
      <c r="V25" s="1">
        <v>0</v>
      </c>
      <c r="W25" s="1">
        <v>0</v>
      </c>
      <c r="X25" s="1">
        <v>0</v>
      </c>
      <c r="Y25" s="1">
        <v>0</v>
      </c>
      <c r="Z25" s="1">
        <v>0</v>
      </c>
      <c r="AA25" s="1">
        <v>0</v>
      </c>
      <c r="AB25" s="1">
        <v>0</v>
      </c>
      <c r="AC25" s="1">
        <v>0</v>
      </c>
      <c r="AD25" s="1">
        <v>0</v>
      </c>
      <c r="AE25" s="1">
        <v>0</v>
      </c>
      <c r="AF25" s="1">
        <v>0</v>
      </c>
      <c r="AG25" s="1">
        <v>0</v>
      </c>
      <c r="AH25" s="1">
        <v>0</v>
      </c>
      <c r="AI25" s="1">
        <v>0</v>
      </c>
      <c r="AJ25" s="1">
        <v>0</v>
      </c>
      <c r="AK25" s="1">
        <v>0</v>
      </c>
      <c r="AL25" s="1">
        <v>0</v>
      </c>
      <c r="AM25" s="1">
        <v>0</v>
      </c>
      <c r="AN25" s="1">
        <v>0</v>
      </c>
      <c r="AO25" s="1">
        <v>0</v>
      </c>
      <c r="AP25" s="1">
        <v>0</v>
      </c>
      <c r="AQ25" s="1">
        <v>0</v>
      </c>
      <c r="AR25" s="1">
        <v>0</v>
      </c>
      <c r="AS25" s="1">
        <v>0</v>
      </c>
      <c r="AT25" s="1">
        <v>0</v>
      </c>
    </row>
    <row r="26" spans="2:46" ht="31.5">
      <c r="B26" s="68" t="s">
        <v>6</v>
      </c>
      <c r="C26" s="57" t="s">
        <v>69</v>
      </c>
      <c r="D26" s="50" t="s">
        <v>307</v>
      </c>
      <c r="F26" s="65" t="s">
        <v>334</v>
      </c>
      <c r="G26" s="127" t="s">
        <v>335</v>
      </c>
      <c r="H26" s="7">
        <v>0</v>
      </c>
      <c r="I26" s="64">
        <f t="shared" si="1"/>
        <v>0</v>
      </c>
      <c r="J26" s="1">
        <v>0</v>
      </c>
      <c r="K26" s="1">
        <v>0</v>
      </c>
      <c r="L26" s="1">
        <v>0</v>
      </c>
      <c r="M26" s="1">
        <v>0</v>
      </c>
      <c r="N26" s="1">
        <v>0</v>
      </c>
      <c r="O26" s="1">
        <v>0</v>
      </c>
      <c r="P26" s="1">
        <v>0</v>
      </c>
      <c r="Q26" s="1">
        <v>0</v>
      </c>
      <c r="R26" s="1">
        <v>0</v>
      </c>
      <c r="S26" s="1">
        <v>0</v>
      </c>
      <c r="T26" s="1">
        <v>0</v>
      </c>
      <c r="U26" s="1">
        <v>0</v>
      </c>
      <c r="V26" s="1">
        <v>0</v>
      </c>
      <c r="W26" s="1">
        <v>0</v>
      </c>
      <c r="X26" s="1">
        <v>0</v>
      </c>
      <c r="Y26" s="1">
        <v>0</v>
      </c>
      <c r="Z26" s="1">
        <v>0</v>
      </c>
      <c r="AA26" s="1">
        <v>0</v>
      </c>
      <c r="AB26" s="1">
        <v>0</v>
      </c>
      <c r="AC26" s="1">
        <v>0</v>
      </c>
      <c r="AD26" s="1">
        <v>0</v>
      </c>
      <c r="AE26" s="1">
        <v>0</v>
      </c>
      <c r="AF26" s="1">
        <v>0</v>
      </c>
      <c r="AG26" s="1">
        <v>0</v>
      </c>
      <c r="AH26" s="1">
        <v>0</v>
      </c>
      <c r="AI26" s="1">
        <v>0</v>
      </c>
      <c r="AJ26" s="1">
        <v>0</v>
      </c>
      <c r="AK26" s="1">
        <v>0</v>
      </c>
      <c r="AL26" s="1">
        <v>0</v>
      </c>
      <c r="AM26" s="1">
        <v>0</v>
      </c>
      <c r="AN26" s="1">
        <v>0</v>
      </c>
      <c r="AO26" s="1">
        <v>0</v>
      </c>
      <c r="AP26" s="1">
        <v>0</v>
      </c>
      <c r="AQ26" s="1">
        <v>0</v>
      </c>
      <c r="AR26" s="1">
        <v>0</v>
      </c>
      <c r="AS26" s="1">
        <v>0</v>
      </c>
      <c r="AT26" s="1">
        <v>0</v>
      </c>
    </row>
    <row r="27" spans="2:46">
      <c r="B27" s="68" t="s">
        <v>7</v>
      </c>
      <c r="C27" s="57" t="s">
        <v>70</v>
      </c>
      <c r="D27" s="50" t="s">
        <v>307</v>
      </c>
      <c r="F27" s="65" t="s">
        <v>294</v>
      </c>
      <c r="G27" s="127" t="s">
        <v>306</v>
      </c>
      <c r="H27" s="6">
        <v>49784070</v>
      </c>
      <c r="I27" s="64">
        <f t="shared" si="1"/>
        <v>49784070</v>
      </c>
      <c r="J27" s="1">
        <v>47264683</v>
      </c>
      <c r="K27" s="1">
        <v>1990352</v>
      </c>
      <c r="L27" s="1">
        <v>0</v>
      </c>
      <c r="M27" s="1">
        <v>0</v>
      </c>
      <c r="N27" s="1">
        <v>0</v>
      </c>
      <c r="O27" s="1">
        <v>0</v>
      </c>
      <c r="P27" s="1">
        <v>296195</v>
      </c>
      <c r="Q27" s="1">
        <v>0</v>
      </c>
      <c r="R27" s="1">
        <v>0</v>
      </c>
      <c r="S27" s="1">
        <v>0</v>
      </c>
      <c r="T27" s="1">
        <v>0</v>
      </c>
      <c r="U27" s="1">
        <v>0</v>
      </c>
      <c r="V27" s="1">
        <v>0</v>
      </c>
      <c r="W27" s="1">
        <v>0</v>
      </c>
      <c r="X27" s="1">
        <v>0</v>
      </c>
      <c r="Y27" s="1">
        <v>0</v>
      </c>
      <c r="Z27" s="1">
        <v>0</v>
      </c>
      <c r="AA27" s="1">
        <v>28970</v>
      </c>
      <c r="AB27" s="1">
        <v>0</v>
      </c>
      <c r="AC27" s="1">
        <v>0</v>
      </c>
      <c r="AD27" s="1">
        <v>0</v>
      </c>
      <c r="AE27" s="1">
        <v>0</v>
      </c>
      <c r="AF27" s="1">
        <v>0</v>
      </c>
      <c r="AG27" s="1">
        <v>0</v>
      </c>
      <c r="AH27" s="1">
        <v>0</v>
      </c>
      <c r="AI27" s="1">
        <v>0</v>
      </c>
      <c r="AJ27" s="1">
        <v>0</v>
      </c>
      <c r="AK27" s="1">
        <v>0</v>
      </c>
      <c r="AL27" s="1">
        <v>203870</v>
      </c>
      <c r="AM27" s="1">
        <v>0</v>
      </c>
      <c r="AN27" s="1">
        <v>0</v>
      </c>
      <c r="AO27" s="1">
        <v>0</v>
      </c>
      <c r="AP27" s="1">
        <v>0</v>
      </c>
      <c r="AQ27" s="1">
        <v>0</v>
      </c>
      <c r="AR27" s="1">
        <v>0</v>
      </c>
      <c r="AS27" s="1">
        <v>0</v>
      </c>
      <c r="AT27" s="1">
        <v>0</v>
      </c>
    </row>
    <row r="28" spans="2:46">
      <c r="B28" s="68" t="s">
        <v>7</v>
      </c>
      <c r="C28" s="57" t="s">
        <v>70</v>
      </c>
      <c r="D28" s="50" t="s">
        <v>307</v>
      </c>
      <c r="F28" s="65" t="s">
        <v>302</v>
      </c>
      <c r="G28" s="127" t="s">
        <v>306</v>
      </c>
      <c r="H28" s="6">
        <v>39822963</v>
      </c>
      <c r="I28" s="64">
        <f t="shared" si="1"/>
        <v>39822963</v>
      </c>
      <c r="J28" s="1">
        <v>0</v>
      </c>
      <c r="K28" s="1">
        <v>15681341</v>
      </c>
      <c r="L28" s="1">
        <v>5724282</v>
      </c>
      <c r="M28" s="1">
        <v>0</v>
      </c>
      <c r="N28" s="1">
        <v>8417139</v>
      </c>
      <c r="O28" s="1">
        <v>0</v>
      </c>
      <c r="P28" s="1">
        <v>250000</v>
      </c>
      <c r="Q28" s="1">
        <v>0</v>
      </c>
      <c r="R28" s="1">
        <v>0</v>
      </c>
      <c r="S28" s="1">
        <v>972083</v>
      </c>
      <c r="T28" s="1">
        <v>475217</v>
      </c>
      <c r="U28" s="1">
        <v>0</v>
      </c>
      <c r="V28" s="1">
        <v>0</v>
      </c>
      <c r="W28" s="1">
        <v>256250</v>
      </c>
      <c r="X28" s="1">
        <v>0</v>
      </c>
      <c r="Y28" s="1">
        <v>0</v>
      </c>
      <c r="Z28" s="1">
        <v>60000</v>
      </c>
      <c r="AA28" s="1">
        <v>360221</v>
      </c>
      <c r="AB28" s="1">
        <v>0</v>
      </c>
      <c r="AC28" s="1">
        <v>22500</v>
      </c>
      <c r="AD28" s="1">
        <v>0</v>
      </c>
      <c r="AE28" s="1">
        <v>0</v>
      </c>
      <c r="AF28" s="1">
        <v>3106250</v>
      </c>
      <c r="AG28" s="1">
        <v>1033405</v>
      </c>
      <c r="AH28" s="1">
        <v>0</v>
      </c>
      <c r="AI28" s="1">
        <v>97400</v>
      </c>
      <c r="AJ28" s="1">
        <v>0</v>
      </c>
      <c r="AK28" s="1">
        <v>0</v>
      </c>
      <c r="AL28" s="1">
        <v>0</v>
      </c>
      <c r="AM28" s="1">
        <v>0</v>
      </c>
      <c r="AN28" s="1">
        <v>0</v>
      </c>
      <c r="AO28" s="1">
        <v>0</v>
      </c>
      <c r="AP28" s="1">
        <v>0</v>
      </c>
      <c r="AQ28" s="1">
        <v>0</v>
      </c>
      <c r="AR28" s="1">
        <v>0</v>
      </c>
      <c r="AS28" s="1">
        <v>45000</v>
      </c>
      <c r="AT28" s="1">
        <v>3321875</v>
      </c>
    </row>
    <row r="29" spans="2:46">
      <c r="B29" s="75" t="s">
        <v>8</v>
      </c>
      <c r="C29" s="73" t="s">
        <v>71</v>
      </c>
      <c r="D29" s="6"/>
      <c r="F29" s="65"/>
      <c r="G29" s="127"/>
      <c r="H29" s="6">
        <v>0</v>
      </c>
      <c r="I29" s="64">
        <f t="shared" si="1"/>
        <v>0</v>
      </c>
    </row>
    <row r="30" spans="2:46" ht="31.5">
      <c r="B30" s="68" t="s">
        <v>9</v>
      </c>
      <c r="C30" s="57" t="s">
        <v>125</v>
      </c>
      <c r="D30" s="50" t="s">
        <v>307</v>
      </c>
      <c r="F30" s="65" t="s">
        <v>298</v>
      </c>
      <c r="G30" s="127" t="s">
        <v>306</v>
      </c>
      <c r="H30" s="7">
        <v>796947678</v>
      </c>
      <c r="I30" s="64">
        <f t="shared" si="1"/>
        <v>796947678</v>
      </c>
      <c r="J30" s="1">
        <v>561982</v>
      </c>
      <c r="K30" s="1">
        <v>472542602</v>
      </c>
      <c r="L30" s="1">
        <v>0</v>
      </c>
      <c r="M30" s="1">
        <v>0</v>
      </c>
      <c r="N30" s="1">
        <v>560527</v>
      </c>
      <c r="O30" s="1">
        <v>0</v>
      </c>
      <c r="P30" s="1">
        <v>1993067</v>
      </c>
      <c r="Q30" s="1">
        <v>0</v>
      </c>
      <c r="R30" s="1">
        <v>21363905</v>
      </c>
      <c r="S30" s="1">
        <v>10497381</v>
      </c>
      <c r="T30" s="1">
        <v>0</v>
      </c>
      <c r="U30" s="1">
        <v>0</v>
      </c>
      <c r="V30" s="1">
        <v>0</v>
      </c>
      <c r="W30" s="1">
        <v>0</v>
      </c>
      <c r="X30" s="1">
        <v>0</v>
      </c>
      <c r="Y30" s="1">
        <v>0</v>
      </c>
      <c r="Z30" s="1">
        <v>0</v>
      </c>
      <c r="AA30" s="1">
        <v>702363</v>
      </c>
      <c r="AB30" s="1">
        <v>0</v>
      </c>
      <c r="AC30" s="1">
        <v>24016332</v>
      </c>
      <c r="AD30" s="1">
        <v>0</v>
      </c>
      <c r="AE30" s="1">
        <v>0</v>
      </c>
      <c r="AF30" s="1">
        <v>264514888</v>
      </c>
      <c r="AG30" s="1">
        <v>194631</v>
      </c>
      <c r="AH30" s="1">
        <v>0</v>
      </c>
      <c r="AI30" s="1">
        <v>0</v>
      </c>
      <c r="AJ30" s="1">
        <v>0</v>
      </c>
      <c r="AK30" s="1">
        <v>0</v>
      </c>
      <c r="AL30" s="1">
        <v>0</v>
      </c>
      <c r="AM30" s="1">
        <v>0</v>
      </c>
      <c r="AN30" s="1">
        <v>0</v>
      </c>
      <c r="AO30" s="1">
        <v>0</v>
      </c>
      <c r="AP30" s="1">
        <v>0</v>
      </c>
      <c r="AQ30" s="1">
        <v>0</v>
      </c>
      <c r="AR30" s="1">
        <v>0</v>
      </c>
      <c r="AS30" s="1">
        <v>0</v>
      </c>
      <c r="AT30" s="1">
        <v>0</v>
      </c>
    </row>
    <row r="31" spans="2:46" ht="31.5">
      <c r="B31" s="68" t="s">
        <v>9</v>
      </c>
      <c r="C31" s="57" t="s">
        <v>125</v>
      </c>
      <c r="D31" s="50" t="s">
        <v>307</v>
      </c>
      <c r="F31" s="65" t="s">
        <v>309</v>
      </c>
      <c r="G31" s="127" t="s">
        <v>310</v>
      </c>
      <c r="H31" s="7">
        <v>1122184554</v>
      </c>
      <c r="I31" s="64">
        <f t="shared" si="1"/>
        <v>1122184554</v>
      </c>
      <c r="J31" s="1">
        <v>201047438</v>
      </c>
      <c r="K31" s="1">
        <v>16931926</v>
      </c>
      <c r="L31" s="1">
        <v>115051</v>
      </c>
      <c r="M31" s="1">
        <v>0</v>
      </c>
      <c r="N31" s="1">
        <v>414446</v>
      </c>
      <c r="O31" s="1">
        <v>0</v>
      </c>
      <c r="P31" s="1">
        <v>13371921</v>
      </c>
      <c r="Q31" s="1">
        <v>0</v>
      </c>
      <c r="R31" s="1">
        <v>2624825</v>
      </c>
      <c r="S31" s="1">
        <v>60266885</v>
      </c>
      <c r="T31" s="1">
        <v>0</v>
      </c>
      <c r="U31" s="1">
        <v>7948086</v>
      </c>
      <c r="V31" s="1">
        <v>0</v>
      </c>
      <c r="W31" s="1">
        <v>0</v>
      </c>
      <c r="X31" s="1">
        <v>0</v>
      </c>
      <c r="Y31" s="1">
        <v>0</v>
      </c>
      <c r="Z31" s="1">
        <v>0</v>
      </c>
      <c r="AA31" s="1">
        <v>103056152</v>
      </c>
      <c r="AB31" s="1">
        <v>0</v>
      </c>
      <c r="AC31" s="1">
        <v>0</v>
      </c>
      <c r="AD31" s="1">
        <v>0</v>
      </c>
      <c r="AE31" s="1">
        <v>0</v>
      </c>
      <c r="AF31" s="1">
        <v>0</v>
      </c>
      <c r="AG31" s="1">
        <v>95775051</v>
      </c>
      <c r="AH31" s="1">
        <v>356856997</v>
      </c>
      <c r="AI31" s="1">
        <v>2433789</v>
      </c>
      <c r="AJ31" s="1">
        <v>0</v>
      </c>
      <c r="AK31" s="1">
        <v>403787</v>
      </c>
      <c r="AL31" s="1">
        <v>3100221</v>
      </c>
      <c r="AM31" s="1">
        <v>1177724</v>
      </c>
      <c r="AN31" s="1">
        <v>0</v>
      </c>
      <c r="AO31" s="1">
        <v>256660255</v>
      </c>
      <c r="AP31" s="1">
        <v>0</v>
      </c>
      <c r="AQ31" s="1">
        <v>0</v>
      </c>
      <c r="AR31" s="1">
        <v>0</v>
      </c>
      <c r="AS31" s="1">
        <v>0</v>
      </c>
      <c r="AT31" s="1">
        <v>0</v>
      </c>
    </row>
    <row r="32" spans="2:46">
      <c r="B32" s="68" t="s">
        <v>10</v>
      </c>
      <c r="C32" s="57" t="s">
        <v>72</v>
      </c>
      <c r="D32" s="50" t="s">
        <v>227</v>
      </c>
      <c r="F32" s="65"/>
      <c r="G32" s="127"/>
      <c r="H32" s="6">
        <v>0</v>
      </c>
      <c r="I32" s="64">
        <f t="shared" si="1"/>
        <v>0</v>
      </c>
    </row>
    <row r="33" spans="2:46">
      <c r="B33" s="68"/>
      <c r="C33" s="57"/>
      <c r="D33" s="143"/>
      <c r="F33" s="65"/>
      <c r="G33" s="127"/>
      <c r="H33" s="6">
        <v>0</v>
      </c>
      <c r="I33" s="64">
        <f t="shared" si="1"/>
        <v>0</v>
      </c>
    </row>
    <row r="34" spans="2:46">
      <c r="B34" s="68"/>
      <c r="C34" s="57"/>
      <c r="D34" s="7"/>
      <c r="F34" s="65"/>
      <c r="G34" s="127"/>
      <c r="H34" s="6">
        <v>0</v>
      </c>
      <c r="I34" s="64">
        <f t="shared" si="1"/>
        <v>0</v>
      </c>
    </row>
    <row r="35" spans="2:46" ht="31.5">
      <c r="B35" s="75" t="s">
        <v>11</v>
      </c>
      <c r="C35" s="73" t="s">
        <v>73</v>
      </c>
      <c r="D35" s="7"/>
      <c r="F35" s="65"/>
      <c r="G35" s="127"/>
      <c r="H35" s="7">
        <v>0</v>
      </c>
      <c r="I35" s="64">
        <f t="shared" si="1"/>
        <v>0</v>
      </c>
    </row>
    <row r="36" spans="2:46" ht="31.5">
      <c r="B36" s="68" t="s">
        <v>12</v>
      </c>
      <c r="C36" s="57" t="s">
        <v>74</v>
      </c>
      <c r="D36" s="50" t="s">
        <v>307</v>
      </c>
      <c r="F36" s="65" t="s">
        <v>316</v>
      </c>
      <c r="G36" s="127" t="s">
        <v>320</v>
      </c>
      <c r="H36" s="7">
        <v>6250000</v>
      </c>
      <c r="I36" s="64">
        <f t="shared" si="1"/>
        <v>6250000</v>
      </c>
      <c r="J36" s="1">
        <v>500000</v>
      </c>
      <c r="K36" s="1">
        <v>0</v>
      </c>
      <c r="L36" s="1">
        <v>500000</v>
      </c>
      <c r="M36" s="1">
        <v>0</v>
      </c>
      <c r="N36" s="1">
        <v>0</v>
      </c>
      <c r="O36" s="1">
        <v>0</v>
      </c>
      <c r="P36" s="1">
        <v>0</v>
      </c>
      <c r="Q36" s="1">
        <v>0</v>
      </c>
      <c r="R36" s="1">
        <v>0</v>
      </c>
      <c r="S36" s="1">
        <v>0</v>
      </c>
      <c r="T36" s="1">
        <v>0</v>
      </c>
      <c r="U36" s="1">
        <v>250000</v>
      </c>
      <c r="V36" s="1">
        <v>3500000</v>
      </c>
      <c r="W36" s="1">
        <v>0</v>
      </c>
      <c r="X36" s="1">
        <v>0</v>
      </c>
      <c r="Y36" s="1">
        <v>0</v>
      </c>
      <c r="Z36" s="1">
        <v>0</v>
      </c>
      <c r="AA36" s="1">
        <v>0</v>
      </c>
      <c r="AB36" s="1">
        <v>0</v>
      </c>
      <c r="AC36" s="1">
        <v>0</v>
      </c>
      <c r="AD36" s="1">
        <v>0</v>
      </c>
      <c r="AE36" s="1">
        <v>0</v>
      </c>
      <c r="AF36" s="1">
        <v>250000</v>
      </c>
      <c r="AG36" s="1">
        <v>0</v>
      </c>
      <c r="AH36" s="1">
        <v>0</v>
      </c>
      <c r="AI36" s="1">
        <v>0</v>
      </c>
      <c r="AJ36" s="1">
        <v>0</v>
      </c>
      <c r="AK36" s="1">
        <v>0</v>
      </c>
      <c r="AL36" s="1">
        <v>0</v>
      </c>
      <c r="AM36" s="1">
        <v>250000</v>
      </c>
      <c r="AN36" s="1">
        <v>0</v>
      </c>
      <c r="AO36" s="1">
        <v>250000</v>
      </c>
      <c r="AP36" s="1">
        <v>0</v>
      </c>
      <c r="AQ36" s="1">
        <v>0</v>
      </c>
      <c r="AR36" s="1">
        <v>250000</v>
      </c>
      <c r="AS36" s="1">
        <v>500000</v>
      </c>
      <c r="AT36" s="1">
        <v>0</v>
      </c>
    </row>
    <row r="37" spans="2:46" ht="31.5">
      <c r="B37" s="68" t="s">
        <v>12</v>
      </c>
      <c r="C37" s="57" t="s">
        <v>74</v>
      </c>
      <c r="D37" s="50" t="s">
        <v>307</v>
      </c>
      <c r="F37" s="65" t="s">
        <v>317</v>
      </c>
      <c r="G37" s="127" t="s">
        <v>320</v>
      </c>
      <c r="H37" s="7">
        <v>14800000</v>
      </c>
      <c r="I37" s="64">
        <f t="shared" si="1"/>
        <v>14800000</v>
      </c>
      <c r="J37" s="1">
        <v>1000000</v>
      </c>
      <c r="K37" s="1">
        <v>0</v>
      </c>
      <c r="L37" s="1">
        <v>1000000</v>
      </c>
      <c r="M37" s="1">
        <v>0</v>
      </c>
      <c r="N37" s="1">
        <v>0</v>
      </c>
      <c r="O37" s="1">
        <v>0</v>
      </c>
      <c r="P37" s="1">
        <v>0</v>
      </c>
      <c r="Q37" s="1">
        <v>0</v>
      </c>
      <c r="R37" s="1">
        <v>0</v>
      </c>
      <c r="S37" s="1">
        <v>0</v>
      </c>
      <c r="T37" s="1">
        <v>0</v>
      </c>
      <c r="U37" s="1">
        <v>200000</v>
      </c>
      <c r="V37" s="1">
        <v>7000000</v>
      </c>
      <c r="W37" s="1">
        <v>0</v>
      </c>
      <c r="X37" s="1">
        <v>0</v>
      </c>
      <c r="Y37" s="1">
        <v>0</v>
      </c>
      <c r="Z37" s="1">
        <v>0</v>
      </c>
      <c r="AA37" s="1">
        <v>0</v>
      </c>
      <c r="AB37" s="1">
        <v>0</v>
      </c>
      <c r="AC37" s="1">
        <v>0</v>
      </c>
      <c r="AD37" s="1">
        <v>0</v>
      </c>
      <c r="AE37" s="1">
        <v>0</v>
      </c>
      <c r="AF37" s="1">
        <v>300000</v>
      </c>
      <c r="AG37" s="1">
        <v>0</v>
      </c>
      <c r="AH37" s="1">
        <v>0</v>
      </c>
      <c r="AI37" s="1">
        <v>0</v>
      </c>
      <c r="AJ37" s="1">
        <v>0</v>
      </c>
      <c r="AK37" s="1">
        <v>0</v>
      </c>
      <c r="AL37" s="1">
        <v>0</v>
      </c>
      <c r="AM37" s="1">
        <v>300000</v>
      </c>
      <c r="AN37" s="1">
        <v>0</v>
      </c>
      <c r="AO37" s="1">
        <v>300000</v>
      </c>
      <c r="AP37" s="1">
        <v>0</v>
      </c>
      <c r="AQ37" s="1">
        <v>0</v>
      </c>
      <c r="AR37" s="1">
        <v>200000</v>
      </c>
      <c r="AS37" s="1">
        <v>4500000</v>
      </c>
      <c r="AT37" s="1">
        <v>0</v>
      </c>
    </row>
    <row r="38" spans="2:46">
      <c r="B38" s="68" t="s">
        <v>12</v>
      </c>
      <c r="C38" s="57" t="s">
        <v>74</v>
      </c>
      <c r="D38" s="50" t="s">
        <v>307</v>
      </c>
      <c r="F38" s="65" t="s">
        <v>321</v>
      </c>
      <c r="G38" s="127" t="s">
        <v>325</v>
      </c>
      <c r="H38" s="7">
        <v>0</v>
      </c>
      <c r="I38" s="64">
        <f t="shared" si="1"/>
        <v>0</v>
      </c>
      <c r="J38" s="1">
        <v>0</v>
      </c>
      <c r="K38" s="1">
        <v>0</v>
      </c>
      <c r="L38" s="1">
        <v>0</v>
      </c>
      <c r="M38" s="1">
        <v>0</v>
      </c>
      <c r="N38" s="1">
        <v>0</v>
      </c>
      <c r="O38" s="1">
        <v>0</v>
      </c>
      <c r="P38" s="1">
        <v>0</v>
      </c>
      <c r="Q38" s="1">
        <v>0</v>
      </c>
      <c r="R38" s="1">
        <v>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row>
    <row r="39" spans="2:46">
      <c r="B39" s="68" t="s">
        <v>13</v>
      </c>
      <c r="C39" s="57" t="s">
        <v>75</v>
      </c>
      <c r="D39" s="50" t="s">
        <v>307</v>
      </c>
      <c r="F39" s="65" t="s">
        <v>299</v>
      </c>
      <c r="G39" s="127" t="s">
        <v>306</v>
      </c>
      <c r="H39" s="6">
        <v>7444958</v>
      </c>
      <c r="I39" s="64">
        <f t="shared" si="1"/>
        <v>7444958</v>
      </c>
      <c r="J39" s="1">
        <v>5245830</v>
      </c>
      <c r="K39" s="1">
        <v>0</v>
      </c>
      <c r="L39" s="1">
        <v>0</v>
      </c>
      <c r="M39" s="1">
        <v>40000</v>
      </c>
      <c r="N39" s="1">
        <v>52680</v>
      </c>
      <c r="O39" s="1">
        <v>0</v>
      </c>
      <c r="P39" s="1">
        <v>0</v>
      </c>
      <c r="Q39" s="1">
        <v>0</v>
      </c>
      <c r="R39" s="1">
        <v>0</v>
      </c>
      <c r="S39" s="1">
        <v>0</v>
      </c>
      <c r="T39" s="1">
        <v>0</v>
      </c>
      <c r="U39" s="1">
        <v>0</v>
      </c>
      <c r="V39" s="1">
        <v>0</v>
      </c>
      <c r="W39" s="1">
        <v>0</v>
      </c>
      <c r="X39" s="1">
        <v>0</v>
      </c>
      <c r="Y39" s="1">
        <v>0</v>
      </c>
      <c r="Z39" s="1">
        <v>6000</v>
      </c>
      <c r="AA39" s="1">
        <v>4850</v>
      </c>
      <c r="AB39" s="1">
        <v>0</v>
      </c>
      <c r="AC39" s="1">
        <v>0</v>
      </c>
      <c r="AD39" s="1">
        <v>0</v>
      </c>
      <c r="AE39" s="1">
        <v>0</v>
      </c>
      <c r="AF39" s="1">
        <v>0</v>
      </c>
      <c r="AG39" s="1">
        <v>108904</v>
      </c>
      <c r="AH39" s="1">
        <v>1949607</v>
      </c>
      <c r="AI39" s="1">
        <v>7800</v>
      </c>
      <c r="AJ39" s="1">
        <v>0</v>
      </c>
      <c r="AK39" s="1">
        <v>0</v>
      </c>
      <c r="AL39" s="1">
        <v>27183</v>
      </c>
      <c r="AM39" s="1">
        <v>0</v>
      </c>
      <c r="AN39" s="1">
        <v>0</v>
      </c>
      <c r="AO39" s="1">
        <v>0</v>
      </c>
      <c r="AP39" s="1">
        <v>2104</v>
      </c>
      <c r="AQ39" s="1">
        <v>0</v>
      </c>
      <c r="AR39" s="1">
        <v>0</v>
      </c>
      <c r="AS39" s="1">
        <v>0</v>
      </c>
      <c r="AT39" s="1">
        <v>0</v>
      </c>
    </row>
    <row r="40" spans="2:46" ht="31.5">
      <c r="B40" s="68" t="s">
        <v>13</v>
      </c>
      <c r="C40" s="57" t="s">
        <v>75</v>
      </c>
      <c r="D40" s="50" t="s">
        <v>307</v>
      </c>
      <c r="F40" s="65" t="s">
        <v>326</v>
      </c>
      <c r="G40" s="127" t="s">
        <v>328</v>
      </c>
      <c r="H40" s="6">
        <v>12290040</v>
      </c>
      <c r="I40" s="64">
        <f t="shared" si="1"/>
        <v>12290040</v>
      </c>
      <c r="J40" s="1">
        <v>0</v>
      </c>
      <c r="K40" s="1">
        <v>0</v>
      </c>
      <c r="L40" s="1">
        <v>0</v>
      </c>
      <c r="M40" s="1">
        <v>0</v>
      </c>
      <c r="N40" s="1">
        <v>3117000</v>
      </c>
      <c r="O40" s="1">
        <v>0</v>
      </c>
      <c r="P40" s="1">
        <v>0</v>
      </c>
      <c r="Q40" s="1">
        <v>0</v>
      </c>
      <c r="R40" s="1">
        <v>0</v>
      </c>
      <c r="S40" s="1">
        <v>0</v>
      </c>
      <c r="T40" s="1">
        <v>0</v>
      </c>
      <c r="U40" s="1">
        <v>0</v>
      </c>
      <c r="V40" s="1">
        <v>0</v>
      </c>
      <c r="W40" s="1">
        <v>0</v>
      </c>
      <c r="X40" s="1">
        <v>0</v>
      </c>
      <c r="Y40" s="1">
        <v>0</v>
      </c>
      <c r="Z40" s="1">
        <v>3930300</v>
      </c>
      <c r="AA40" s="1">
        <v>150000</v>
      </c>
      <c r="AB40" s="1">
        <v>0</v>
      </c>
      <c r="AC40" s="1">
        <v>0</v>
      </c>
      <c r="AD40" s="1">
        <v>0</v>
      </c>
      <c r="AE40" s="1">
        <v>0</v>
      </c>
      <c r="AF40" s="1">
        <v>0</v>
      </c>
      <c r="AG40" s="1">
        <v>0</v>
      </c>
      <c r="AH40" s="1">
        <v>0</v>
      </c>
      <c r="AI40" s="1">
        <v>0</v>
      </c>
      <c r="AJ40" s="1">
        <v>0</v>
      </c>
      <c r="AK40" s="1">
        <v>0</v>
      </c>
      <c r="AL40" s="1">
        <v>0</v>
      </c>
      <c r="AM40" s="1">
        <v>0</v>
      </c>
      <c r="AN40" s="1">
        <v>4856740</v>
      </c>
      <c r="AO40" s="1">
        <v>126000</v>
      </c>
      <c r="AP40" s="1">
        <v>0</v>
      </c>
      <c r="AQ40" s="1">
        <v>0</v>
      </c>
      <c r="AR40" s="1">
        <v>0</v>
      </c>
      <c r="AS40" s="1">
        <v>110000</v>
      </c>
      <c r="AT40" s="1">
        <v>0</v>
      </c>
    </row>
    <row r="41" spans="2:46" ht="31.5">
      <c r="B41" s="68" t="s">
        <v>13</v>
      </c>
      <c r="C41" s="57" t="s">
        <v>75</v>
      </c>
      <c r="D41" s="50" t="s">
        <v>307</v>
      </c>
      <c r="F41" s="65" t="s">
        <v>327</v>
      </c>
      <c r="G41" s="127" t="s">
        <v>328</v>
      </c>
      <c r="H41" s="6">
        <v>0</v>
      </c>
      <c r="I41" s="64">
        <f t="shared" si="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row>
    <row r="42" spans="2:46">
      <c r="B42" s="68" t="s">
        <v>14</v>
      </c>
      <c r="C42" s="57" t="s">
        <v>76</v>
      </c>
      <c r="D42" s="50" t="s">
        <v>227</v>
      </c>
      <c r="F42" s="65"/>
      <c r="G42" s="127"/>
      <c r="H42" s="6">
        <v>0</v>
      </c>
      <c r="I42" s="64">
        <f t="shared" si="1"/>
        <v>0</v>
      </c>
    </row>
    <row r="43" spans="2:46">
      <c r="B43" s="72" t="s">
        <v>15</v>
      </c>
      <c r="C43" s="73" t="s">
        <v>77</v>
      </c>
      <c r="D43" s="7"/>
      <c r="F43" s="65"/>
      <c r="G43" s="127"/>
      <c r="H43" s="7">
        <v>0</v>
      </c>
      <c r="I43" s="64">
        <f t="shared" si="1"/>
        <v>0</v>
      </c>
    </row>
    <row r="44" spans="2:46" ht="31.5">
      <c r="B44" s="68" t="s">
        <v>16</v>
      </c>
      <c r="C44" s="57" t="s">
        <v>78</v>
      </c>
      <c r="D44" s="50" t="s">
        <v>307</v>
      </c>
      <c r="F44" s="65" t="s">
        <v>308</v>
      </c>
      <c r="G44" s="127" t="s">
        <v>310</v>
      </c>
      <c r="H44" s="6">
        <v>1623271078</v>
      </c>
      <c r="I44" s="64">
        <f t="shared" si="1"/>
        <v>1623271078</v>
      </c>
      <c r="J44" s="1">
        <v>132040539</v>
      </c>
      <c r="K44" s="1">
        <v>23955624</v>
      </c>
      <c r="L44" s="1">
        <v>748626403</v>
      </c>
      <c r="M44" s="1">
        <v>624244</v>
      </c>
      <c r="N44" s="1">
        <v>9105178</v>
      </c>
      <c r="O44" s="1">
        <v>0</v>
      </c>
      <c r="P44" s="1">
        <v>13032413</v>
      </c>
      <c r="Q44" s="1">
        <v>0</v>
      </c>
      <c r="R44" s="1">
        <v>148103</v>
      </c>
      <c r="S44" s="1">
        <v>50388240</v>
      </c>
      <c r="T44" s="1">
        <v>0</v>
      </c>
      <c r="U44" s="1">
        <v>5910848</v>
      </c>
      <c r="V44" s="1">
        <v>0</v>
      </c>
      <c r="W44" s="1">
        <v>0</v>
      </c>
      <c r="X44" s="1">
        <v>0</v>
      </c>
      <c r="Y44" s="1">
        <v>0</v>
      </c>
      <c r="Z44" s="1">
        <v>80200</v>
      </c>
      <c r="AA44" s="1">
        <v>119233554</v>
      </c>
      <c r="AB44" s="1">
        <v>0</v>
      </c>
      <c r="AC44" s="1">
        <v>0</v>
      </c>
      <c r="AD44" s="1">
        <v>0</v>
      </c>
      <c r="AE44" s="1">
        <v>0</v>
      </c>
      <c r="AF44" s="1">
        <v>0</v>
      </c>
      <c r="AG44" s="1">
        <v>56396596</v>
      </c>
      <c r="AH44" s="1">
        <v>286190754</v>
      </c>
      <c r="AI44" s="1">
        <v>9166415</v>
      </c>
      <c r="AJ44" s="1">
        <v>0</v>
      </c>
      <c r="AK44" s="1">
        <v>1647418</v>
      </c>
      <c r="AL44" s="1">
        <v>5822807</v>
      </c>
      <c r="AM44" s="1">
        <v>23647690</v>
      </c>
      <c r="AN44" s="1">
        <v>0</v>
      </c>
      <c r="AO44" s="1">
        <v>130325327</v>
      </c>
      <c r="AP44" s="1">
        <v>0</v>
      </c>
      <c r="AQ44" s="1">
        <v>0</v>
      </c>
      <c r="AR44" s="1">
        <v>0</v>
      </c>
      <c r="AS44" s="1">
        <v>251200</v>
      </c>
      <c r="AT44" s="1">
        <v>6677525</v>
      </c>
    </row>
    <row r="45" spans="2:46" ht="31.5">
      <c r="B45" s="68" t="s">
        <v>17</v>
      </c>
      <c r="C45" s="57" t="s">
        <v>79</v>
      </c>
      <c r="D45" s="50" t="s">
        <v>307</v>
      </c>
      <c r="F45" s="65" t="s">
        <v>311</v>
      </c>
      <c r="G45" s="127" t="s">
        <v>310</v>
      </c>
      <c r="H45" s="6">
        <v>969690294</v>
      </c>
      <c r="I45" s="64">
        <f t="shared" si="1"/>
        <v>969690294</v>
      </c>
      <c r="J45" s="1">
        <v>0</v>
      </c>
      <c r="K45" s="1">
        <v>0</v>
      </c>
      <c r="L45" s="1">
        <v>0</v>
      </c>
      <c r="M45" s="1">
        <v>0</v>
      </c>
      <c r="N45" s="1">
        <v>0</v>
      </c>
      <c r="O45" s="1">
        <v>0</v>
      </c>
      <c r="P45" s="1">
        <v>0</v>
      </c>
      <c r="Q45" s="1">
        <v>0</v>
      </c>
      <c r="R45" s="1">
        <v>0</v>
      </c>
      <c r="S45" s="1">
        <v>611169383</v>
      </c>
      <c r="T45" s="1">
        <v>358520911</v>
      </c>
      <c r="U45" s="1">
        <v>0</v>
      </c>
      <c r="V45" s="1">
        <v>0</v>
      </c>
      <c r="W45" s="1">
        <v>0</v>
      </c>
      <c r="X45" s="1">
        <v>0</v>
      </c>
      <c r="Y45" s="1">
        <v>0</v>
      </c>
      <c r="Z45" s="1">
        <v>0</v>
      </c>
      <c r="AA45" s="1">
        <v>0</v>
      </c>
      <c r="AB45" s="1">
        <v>0</v>
      </c>
      <c r="AC45" s="1">
        <v>0</v>
      </c>
      <c r="AD45" s="1">
        <v>0</v>
      </c>
      <c r="AE45" s="1">
        <v>0</v>
      </c>
      <c r="AF45" s="1">
        <v>0</v>
      </c>
      <c r="AG45" s="1">
        <v>0</v>
      </c>
      <c r="AH45" s="1">
        <v>0</v>
      </c>
      <c r="AI45" s="1">
        <v>0</v>
      </c>
      <c r="AJ45" s="1">
        <v>0</v>
      </c>
      <c r="AK45" s="1">
        <v>0</v>
      </c>
      <c r="AL45" s="1">
        <v>0</v>
      </c>
      <c r="AM45" s="1">
        <v>0</v>
      </c>
      <c r="AN45" s="1">
        <v>0</v>
      </c>
      <c r="AO45" s="1">
        <v>0</v>
      </c>
      <c r="AP45" s="1">
        <v>0</v>
      </c>
      <c r="AQ45" s="1">
        <v>0</v>
      </c>
      <c r="AR45" s="1">
        <v>0</v>
      </c>
      <c r="AS45" s="1">
        <v>0</v>
      </c>
      <c r="AT45" s="1">
        <v>0</v>
      </c>
    </row>
    <row r="46" spans="2:46">
      <c r="B46" s="68" t="s">
        <v>18</v>
      </c>
      <c r="C46" s="57" t="s">
        <v>126</v>
      </c>
      <c r="D46" s="50" t="s">
        <v>227</v>
      </c>
      <c r="F46" s="65"/>
      <c r="G46" s="127"/>
      <c r="H46" s="7">
        <v>0</v>
      </c>
      <c r="I46" s="64">
        <f t="shared" si="1"/>
        <v>0</v>
      </c>
    </row>
    <row r="47" spans="2:46" ht="31.5">
      <c r="B47" s="68" t="s">
        <v>19</v>
      </c>
      <c r="C47" s="57" t="s">
        <v>127</v>
      </c>
      <c r="D47" s="50" t="s">
        <v>307</v>
      </c>
      <c r="F47" s="65" t="s">
        <v>338</v>
      </c>
      <c r="G47" s="127" t="s">
        <v>339</v>
      </c>
      <c r="H47" s="6">
        <v>2343078</v>
      </c>
      <c r="I47" s="64">
        <f t="shared" si="1"/>
        <v>2343078</v>
      </c>
      <c r="J47" s="1">
        <v>0</v>
      </c>
      <c r="K47" s="1">
        <v>0</v>
      </c>
      <c r="L47" s="1">
        <v>0</v>
      </c>
      <c r="M47" s="1">
        <v>0</v>
      </c>
      <c r="N47" s="1">
        <v>0</v>
      </c>
      <c r="O47" s="1">
        <v>0</v>
      </c>
      <c r="P47" s="1">
        <v>2343078</v>
      </c>
      <c r="Q47" s="1">
        <v>0</v>
      </c>
      <c r="R47" s="1">
        <v>0</v>
      </c>
      <c r="S47" s="1">
        <v>0</v>
      </c>
      <c r="T47" s="1">
        <v>0</v>
      </c>
      <c r="U47" s="1">
        <v>0</v>
      </c>
      <c r="V47" s="1">
        <v>0</v>
      </c>
      <c r="W47" s="1">
        <v>0</v>
      </c>
      <c r="X47" s="1">
        <v>0</v>
      </c>
      <c r="Y47" s="1">
        <v>0</v>
      </c>
      <c r="Z47" s="1">
        <v>0</v>
      </c>
      <c r="AA47" s="1">
        <v>0</v>
      </c>
      <c r="AB47" s="1">
        <v>0</v>
      </c>
      <c r="AC47" s="1">
        <v>0</v>
      </c>
      <c r="AD47" s="1">
        <v>0</v>
      </c>
      <c r="AE47" s="1">
        <v>0</v>
      </c>
      <c r="AF47" s="1">
        <v>0</v>
      </c>
      <c r="AG47" s="1">
        <v>0</v>
      </c>
      <c r="AH47" s="1">
        <v>0</v>
      </c>
      <c r="AI47" s="1">
        <v>0</v>
      </c>
      <c r="AJ47" s="1">
        <v>0</v>
      </c>
      <c r="AK47" s="1">
        <v>0</v>
      </c>
      <c r="AL47" s="1">
        <v>0</v>
      </c>
      <c r="AM47" s="1">
        <v>0</v>
      </c>
      <c r="AN47" s="1">
        <v>0</v>
      </c>
      <c r="AO47" s="1">
        <v>0</v>
      </c>
      <c r="AP47" s="1">
        <v>0</v>
      </c>
      <c r="AQ47" s="1">
        <v>0</v>
      </c>
      <c r="AR47" s="1">
        <v>0</v>
      </c>
      <c r="AS47" s="1">
        <v>0</v>
      </c>
      <c r="AT47" s="1">
        <v>0</v>
      </c>
    </row>
    <row r="48" spans="2:46">
      <c r="B48" s="69"/>
      <c r="C48" s="57"/>
      <c r="D48" s="7"/>
      <c r="F48" s="65"/>
      <c r="G48" s="127"/>
      <c r="H48" s="6">
        <v>0</v>
      </c>
      <c r="I48" s="64">
        <f t="shared" si="1"/>
        <v>0</v>
      </c>
    </row>
    <row r="49" spans="2:46">
      <c r="B49" s="74" t="s">
        <v>20</v>
      </c>
      <c r="C49" s="71" t="s">
        <v>80</v>
      </c>
      <c r="D49" s="6"/>
      <c r="F49" s="65"/>
      <c r="G49" s="127"/>
      <c r="H49" s="6">
        <v>0</v>
      </c>
      <c r="I49" s="64">
        <f t="shared" si="1"/>
        <v>0</v>
      </c>
    </row>
    <row r="50" spans="2:46">
      <c r="B50" s="68" t="s">
        <v>21</v>
      </c>
      <c r="C50" s="57" t="s">
        <v>81</v>
      </c>
      <c r="D50" s="50" t="s">
        <v>307</v>
      </c>
      <c r="F50" s="65" t="s">
        <v>80</v>
      </c>
      <c r="G50" s="127" t="s">
        <v>340</v>
      </c>
      <c r="H50" s="6">
        <v>1552070322</v>
      </c>
      <c r="I50" s="64">
        <f t="shared" si="1"/>
        <v>1552070322</v>
      </c>
      <c r="J50" s="1">
        <v>657129328</v>
      </c>
      <c r="K50" s="1">
        <v>166865860</v>
      </c>
      <c r="L50" s="1">
        <v>0</v>
      </c>
      <c r="M50" s="1">
        <v>9232962</v>
      </c>
      <c r="N50" s="1">
        <v>129355380</v>
      </c>
      <c r="O50" s="1">
        <v>0</v>
      </c>
      <c r="P50" s="1">
        <v>46704297</v>
      </c>
      <c r="Q50" s="1">
        <v>0</v>
      </c>
      <c r="R50" s="1">
        <v>118431723</v>
      </c>
      <c r="S50" s="1">
        <v>1638249</v>
      </c>
      <c r="T50" s="1">
        <v>1370441</v>
      </c>
      <c r="U50" s="1">
        <v>6799096</v>
      </c>
      <c r="V50" s="1">
        <v>590550</v>
      </c>
      <c r="W50" s="1">
        <v>16296338</v>
      </c>
      <c r="X50" s="1">
        <v>3207600</v>
      </c>
      <c r="Y50" s="1">
        <v>0</v>
      </c>
      <c r="Z50" s="1">
        <v>351864</v>
      </c>
      <c r="AA50" s="1">
        <v>902430</v>
      </c>
      <c r="AB50" s="1">
        <v>0</v>
      </c>
      <c r="AC50" s="1">
        <v>101588</v>
      </c>
      <c r="AD50" s="1">
        <v>0</v>
      </c>
      <c r="AE50" s="1">
        <v>0</v>
      </c>
      <c r="AF50" s="1">
        <v>55155741</v>
      </c>
      <c r="AG50" s="1">
        <v>30516274</v>
      </c>
      <c r="AH50" s="1">
        <v>0</v>
      </c>
      <c r="AI50" s="1">
        <v>0</v>
      </c>
      <c r="AJ50" s="1">
        <v>0</v>
      </c>
      <c r="AK50" s="1">
        <v>0</v>
      </c>
      <c r="AL50" s="1">
        <v>28344646</v>
      </c>
      <c r="AM50" s="1">
        <v>104046003</v>
      </c>
      <c r="AN50" s="1">
        <v>0</v>
      </c>
      <c r="AO50" s="1">
        <v>16391024</v>
      </c>
      <c r="AP50" s="1">
        <v>0</v>
      </c>
      <c r="AQ50" s="1">
        <v>0</v>
      </c>
      <c r="AR50" s="1">
        <v>0</v>
      </c>
      <c r="AS50" s="1">
        <v>0</v>
      </c>
      <c r="AT50" s="1">
        <v>158638928</v>
      </c>
    </row>
    <row r="51" spans="2:46">
      <c r="B51" s="69"/>
      <c r="C51" s="58"/>
      <c r="D51" s="7"/>
      <c r="F51" s="65"/>
      <c r="G51" s="127"/>
      <c r="H51" s="6">
        <v>0</v>
      </c>
      <c r="I51" s="64">
        <f t="shared" si="1"/>
        <v>0</v>
      </c>
    </row>
    <row r="52" spans="2:46">
      <c r="B52" s="74" t="s">
        <v>22</v>
      </c>
      <c r="C52" s="71" t="s">
        <v>82</v>
      </c>
      <c r="D52" s="7"/>
      <c r="F52" s="65"/>
      <c r="G52" s="127"/>
      <c r="H52" s="6">
        <v>0</v>
      </c>
      <c r="I52" s="64">
        <f t="shared" si="1"/>
        <v>0</v>
      </c>
    </row>
    <row r="53" spans="2:46">
      <c r="B53" s="75" t="s">
        <v>23</v>
      </c>
      <c r="C53" s="73" t="s">
        <v>83</v>
      </c>
      <c r="D53" s="7"/>
      <c r="F53" s="65"/>
      <c r="G53" s="127"/>
      <c r="H53" s="6">
        <v>0</v>
      </c>
      <c r="I53" s="64">
        <f t="shared" si="1"/>
        <v>0</v>
      </c>
    </row>
    <row r="54" spans="2:46">
      <c r="B54" s="75" t="s">
        <v>24</v>
      </c>
      <c r="C54" s="73" t="s">
        <v>84</v>
      </c>
      <c r="D54" s="7"/>
      <c r="F54" s="65"/>
      <c r="G54" s="127"/>
      <c r="H54" s="7">
        <v>0</v>
      </c>
      <c r="I54" s="64">
        <f t="shared" si="1"/>
        <v>0</v>
      </c>
    </row>
    <row r="55" spans="2:46" ht="31.5">
      <c r="B55" s="68" t="s">
        <v>25</v>
      </c>
      <c r="C55" s="57" t="s">
        <v>85</v>
      </c>
      <c r="D55" s="50" t="s">
        <v>307</v>
      </c>
      <c r="F55" s="65" t="s">
        <v>313</v>
      </c>
      <c r="G55" s="127" t="s">
        <v>315</v>
      </c>
      <c r="H55" s="6">
        <v>2500000000</v>
      </c>
      <c r="I55" s="64">
        <f t="shared" si="1"/>
        <v>2500000000</v>
      </c>
      <c r="J55" s="1">
        <v>2500000000</v>
      </c>
      <c r="K55" s="1">
        <v>0</v>
      </c>
      <c r="L55" s="1">
        <v>0</v>
      </c>
      <c r="M55" s="1">
        <v>0</v>
      </c>
      <c r="N55" s="1">
        <v>0</v>
      </c>
      <c r="O55" s="1">
        <v>0</v>
      </c>
      <c r="P55" s="1">
        <v>0</v>
      </c>
      <c r="Q55" s="1">
        <v>0</v>
      </c>
      <c r="R55" s="1">
        <v>0</v>
      </c>
      <c r="S55" s="1">
        <v>0</v>
      </c>
      <c r="T55" s="1">
        <v>0</v>
      </c>
      <c r="U55" s="1">
        <v>0</v>
      </c>
      <c r="V55" s="1">
        <v>0</v>
      </c>
      <c r="W55" s="1">
        <v>0</v>
      </c>
      <c r="X55" s="1">
        <v>0</v>
      </c>
      <c r="Y55" s="1">
        <v>0</v>
      </c>
      <c r="Z55" s="1">
        <v>0</v>
      </c>
      <c r="AA55" s="1">
        <v>0</v>
      </c>
      <c r="AB55" s="1">
        <v>0</v>
      </c>
      <c r="AC55" s="1">
        <v>0</v>
      </c>
      <c r="AD55" s="1">
        <v>0</v>
      </c>
      <c r="AE55" s="1">
        <v>0</v>
      </c>
      <c r="AF55" s="1">
        <v>0</v>
      </c>
      <c r="AG55" s="1">
        <v>0</v>
      </c>
      <c r="AH55" s="1">
        <v>0</v>
      </c>
      <c r="AI55" s="1">
        <v>0</v>
      </c>
      <c r="AJ55" s="1">
        <v>0</v>
      </c>
      <c r="AK55" s="1">
        <v>0</v>
      </c>
      <c r="AL55" s="1">
        <v>0</v>
      </c>
      <c r="AM55" s="1">
        <v>0</v>
      </c>
      <c r="AN55" s="1">
        <v>0</v>
      </c>
      <c r="AO55" s="1">
        <v>0</v>
      </c>
      <c r="AP55" s="1">
        <v>0</v>
      </c>
      <c r="AQ55" s="1">
        <v>0</v>
      </c>
      <c r="AR55" s="1">
        <v>0</v>
      </c>
      <c r="AS55" s="1">
        <v>0</v>
      </c>
      <c r="AT55" s="1">
        <v>0</v>
      </c>
    </row>
    <row r="56" spans="2:46" ht="31.5">
      <c r="B56" s="68" t="s">
        <v>25</v>
      </c>
      <c r="C56" s="57" t="s">
        <v>85</v>
      </c>
      <c r="D56" s="50" t="s">
        <v>307</v>
      </c>
      <c r="F56" s="65" t="s">
        <v>314</v>
      </c>
      <c r="G56" s="127" t="s">
        <v>315</v>
      </c>
      <c r="H56" s="6">
        <v>0</v>
      </c>
      <c r="I56" s="64">
        <f t="shared" si="1"/>
        <v>0</v>
      </c>
      <c r="J56" s="1">
        <v>0</v>
      </c>
      <c r="K56" s="1">
        <v>0</v>
      </c>
      <c r="L56" s="1">
        <v>0</v>
      </c>
      <c r="M56" s="1">
        <v>0</v>
      </c>
      <c r="N56" s="1">
        <v>0</v>
      </c>
      <c r="O56" s="1">
        <v>0</v>
      </c>
      <c r="P56" s="1">
        <v>0</v>
      </c>
      <c r="Q56" s="1">
        <v>0</v>
      </c>
      <c r="R56" s="1">
        <v>0</v>
      </c>
      <c r="S56" s="1">
        <v>0</v>
      </c>
      <c r="T56" s="1">
        <v>0</v>
      </c>
      <c r="U56" s="1">
        <v>0</v>
      </c>
      <c r="V56" s="1">
        <v>0</v>
      </c>
      <c r="W56" s="1">
        <v>0</v>
      </c>
      <c r="X56" s="1">
        <v>0</v>
      </c>
      <c r="Y56" s="1">
        <v>0</v>
      </c>
      <c r="Z56" s="1">
        <v>0</v>
      </c>
      <c r="AA56" s="1">
        <v>0</v>
      </c>
      <c r="AB56" s="1">
        <v>0</v>
      </c>
      <c r="AC56" s="1">
        <v>0</v>
      </c>
      <c r="AD56" s="1">
        <v>0</v>
      </c>
      <c r="AE56" s="1">
        <v>0</v>
      </c>
      <c r="AF56" s="1">
        <v>0</v>
      </c>
      <c r="AG56" s="1">
        <v>0</v>
      </c>
      <c r="AH56" s="1">
        <v>0</v>
      </c>
      <c r="AI56" s="1">
        <v>0</v>
      </c>
      <c r="AJ56" s="1">
        <v>0</v>
      </c>
      <c r="AK56" s="1">
        <v>0</v>
      </c>
      <c r="AL56" s="1">
        <v>0</v>
      </c>
      <c r="AM56" s="1">
        <v>0</v>
      </c>
      <c r="AN56" s="1">
        <v>0</v>
      </c>
      <c r="AO56" s="1">
        <v>0</v>
      </c>
      <c r="AP56" s="1">
        <v>0</v>
      </c>
      <c r="AQ56" s="1">
        <v>0</v>
      </c>
      <c r="AR56" s="1">
        <v>0</v>
      </c>
      <c r="AS56" s="1">
        <v>0</v>
      </c>
      <c r="AT56" s="1">
        <v>0</v>
      </c>
    </row>
    <row r="57" spans="2:46">
      <c r="B57" s="68" t="s">
        <v>26</v>
      </c>
      <c r="C57" s="57" t="s">
        <v>128</v>
      </c>
      <c r="D57" s="50" t="s">
        <v>227</v>
      </c>
      <c r="F57" s="65"/>
      <c r="G57" s="127"/>
      <c r="H57" s="6">
        <v>0</v>
      </c>
      <c r="I57" s="64">
        <f t="shared" si="1"/>
        <v>0</v>
      </c>
    </row>
    <row r="58" spans="2:46">
      <c r="B58" s="68" t="s">
        <v>27</v>
      </c>
      <c r="C58" s="57" t="s">
        <v>86</v>
      </c>
      <c r="D58" s="50" t="s">
        <v>227</v>
      </c>
      <c r="F58" s="65"/>
      <c r="G58" s="127"/>
      <c r="H58" s="7">
        <v>0</v>
      </c>
      <c r="I58" s="64">
        <f t="shared" si="1"/>
        <v>0</v>
      </c>
    </row>
    <row r="59" spans="2:46">
      <c r="B59" s="75" t="s">
        <v>28</v>
      </c>
      <c r="C59" s="73" t="s">
        <v>87</v>
      </c>
      <c r="D59" s="6"/>
      <c r="F59" s="65"/>
      <c r="G59" s="127"/>
      <c r="H59" s="6">
        <v>0</v>
      </c>
      <c r="I59" s="64">
        <f t="shared" si="1"/>
        <v>0</v>
      </c>
    </row>
    <row r="60" spans="2:46" ht="31.5">
      <c r="B60" s="68" t="s">
        <v>29</v>
      </c>
      <c r="C60" s="57" t="s">
        <v>88</v>
      </c>
      <c r="D60" s="50" t="s">
        <v>307</v>
      </c>
      <c r="F60" s="65" t="s">
        <v>318</v>
      </c>
      <c r="G60" s="127" t="s">
        <v>320</v>
      </c>
      <c r="H60" s="6">
        <v>34993700</v>
      </c>
      <c r="I60" s="64">
        <f t="shared" si="1"/>
        <v>34993700</v>
      </c>
      <c r="J60" s="1">
        <v>100000</v>
      </c>
      <c r="K60" s="1">
        <v>7650000</v>
      </c>
      <c r="L60" s="1">
        <v>882500</v>
      </c>
      <c r="M60" s="1">
        <v>9750000</v>
      </c>
      <c r="N60" s="1">
        <v>0</v>
      </c>
      <c r="O60" s="1">
        <v>0</v>
      </c>
      <c r="P60" s="1">
        <v>0</v>
      </c>
      <c r="Q60" s="1">
        <v>0</v>
      </c>
      <c r="R60" s="1">
        <v>0</v>
      </c>
      <c r="S60" s="1">
        <v>0</v>
      </c>
      <c r="T60" s="1">
        <v>0</v>
      </c>
      <c r="U60" s="1">
        <v>50000</v>
      </c>
      <c r="V60" s="1">
        <v>12735700</v>
      </c>
      <c r="W60" s="1">
        <v>0</v>
      </c>
      <c r="X60" s="1">
        <v>1464500</v>
      </c>
      <c r="Y60" s="1">
        <v>0</v>
      </c>
      <c r="Z60" s="1">
        <v>626000</v>
      </c>
      <c r="AA60" s="1">
        <v>0</v>
      </c>
      <c r="AB60" s="1">
        <v>0</v>
      </c>
      <c r="AC60" s="1">
        <v>0</v>
      </c>
      <c r="AD60" s="1">
        <v>0</v>
      </c>
      <c r="AE60" s="1">
        <v>0</v>
      </c>
      <c r="AF60" s="1">
        <v>200000</v>
      </c>
      <c r="AG60" s="1">
        <v>100000</v>
      </c>
      <c r="AH60" s="1">
        <v>0</v>
      </c>
      <c r="AI60" s="1">
        <v>0</v>
      </c>
      <c r="AJ60" s="1">
        <v>0</v>
      </c>
      <c r="AK60" s="1">
        <v>500000</v>
      </c>
      <c r="AL60" s="1">
        <v>100000</v>
      </c>
      <c r="AM60" s="1">
        <v>100000</v>
      </c>
      <c r="AN60" s="1">
        <v>0</v>
      </c>
      <c r="AO60" s="1">
        <v>100000</v>
      </c>
      <c r="AP60" s="1">
        <v>0</v>
      </c>
      <c r="AQ60" s="1">
        <v>0</v>
      </c>
      <c r="AR60" s="1">
        <v>50000</v>
      </c>
      <c r="AS60" s="1">
        <v>585000</v>
      </c>
      <c r="AT60" s="1">
        <v>0</v>
      </c>
    </row>
    <row r="61" spans="2:46">
      <c r="B61" s="68" t="s">
        <v>29</v>
      </c>
      <c r="C61" s="57" t="s">
        <v>88</v>
      </c>
      <c r="D61" s="50" t="s">
        <v>307</v>
      </c>
      <c r="F61" s="65" t="s">
        <v>322</v>
      </c>
      <c r="G61" s="127" t="s">
        <v>325</v>
      </c>
      <c r="H61" s="6">
        <v>0</v>
      </c>
      <c r="I61" s="64">
        <f t="shared" si="1"/>
        <v>0</v>
      </c>
      <c r="J61" s="1">
        <v>0</v>
      </c>
      <c r="K61" s="1">
        <v>0</v>
      </c>
      <c r="L61" s="1">
        <v>0</v>
      </c>
      <c r="M61" s="1">
        <v>0</v>
      </c>
      <c r="N61" s="1">
        <v>0</v>
      </c>
      <c r="O61" s="1">
        <v>0</v>
      </c>
      <c r="P61" s="1">
        <v>0</v>
      </c>
      <c r="Q61" s="1">
        <v>0</v>
      </c>
      <c r="R61" s="1">
        <v>0</v>
      </c>
      <c r="S61" s="1">
        <v>0</v>
      </c>
      <c r="T61" s="1">
        <v>0</v>
      </c>
      <c r="U61" s="1">
        <v>0</v>
      </c>
      <c r="V61" s="1">
        <v>0</v>
      </c>
      <c r="W61" s="1">
        <v>0</v>
      </c>
      <c r="X61" s="1">
        <v>0</v>
      </c>
      <c r="Y61" s="1">
        <v>0</v>
      </c>
      <c r="Z61" s="1">
        <v>0</v>
      </c>
      <c r="AA61" s="1">
        <v>0</v>
      </c>
      <c r="AB61" s="1">
        <v>0</v>
      </c>
      <c r="AC61" s="1">
        <v>0</v>
      </c>
      <c r="AD61" s="1">
        <v>0</v>
      </c>
      <c r="AE61" s="1">
        <v>0</v>
      </c>
      <c r="AF61" s="1">
        <v>0</v>
      </c>
      <c r="AG61" s="1">
        <v>0</v>
      </c>
      <c r="AH61" s="1">
        <v>0</v>
      </c>
      <c r="AI61" s="1">
        <v>0</v>
      </c>
      <c r="AJ61" s="1">
        <v>0</v>
      </c>
      <c r="AK61" s="1">
        <v>0</v>
      </c>
      <c r="AL61" s="1">
        <v>0</v>
      </c>
      <c r="AM61" s="1">
        <v>0</v>
      </c>
      <c r="AN61" s="1">
        <v>0</v>
      </c>
      <c r="AO61" s="1">
        <v>0</v>
      </c>
      <c r="AP61" s="1">
        <v>0</v>
      </c>
      <c r="AQ61" s="1">
        <v>0</v>
      </c>
      <c r="AR61" s="1">
        <v>0</v>
      </c>
      <c r="AS61" s="1">
        <v>0</v>
      </c>
      <c r="AT61" s="1">
        <v>0</v>
      </c>
    </row>
    <row r="62" spans="2:46">
      <c r="B62" s="68" t="s">
        <v>29</v>
      </c>
      <c r="C62" s="57" t="s">
        <v>88</v>
      </c>
      <c r="D62" s="50" t="s">
        <v>307</v>
      </c>
      <c r="F62" s="65" t="s">
        <v>323</v>
      </c>
      <c r="G62" s="127" t="s">
        <v>325</v>
      </c>
      <c r="H62" s="6">
        <v>0</v>
      </c>
      <c r="I62" s="64">
        <f t="shared" si="1"/>
        <v>0</v>
      </c>
      <c r="J62" s="1">
        <v>0</v>
      </c>
      <c r="K62" s="1">
        <v>0</v>
      </c>
      <c r="L62" s="1">
        <v>0</v>
      </c>
      <c r="M62" s="1">
        <v>0</v>
      </c>
      <c r="N62" s="1">
        <v>0</v>
      </c>
      <c r="O62" s="1">
        <v>0</v>
      </c>
      <c r="P62" s="1">
        <v>0</v>
      </c>
      <c r="Q62" s="1">
        <v>0</v>
      </c>
      <c r="R62" s="1">
        <v>0</v>
      </c>
      <c r="S62" s="1">
        <v>0</v>
      </c>
      <c r="T62" s="1">
        <v>0</v>
      </c>
      <c r="U62" s="1">
        <v>0</v>
      </c>
      <c r="V62" s="1">
        <v>0</v>
      </c>
      <c r="W62" s="1">
        <v>0</v>
      </c>
      <c r="X62" s="1">
        <v>0</v>
      </c>
      <c r="Y62" s="1">
        <v>0</v>
      </c>
      <c r="Z62" s="1">
        <v>0</v>
      </c>
      <c r="AA62" s="1">
        <v>0</v>
      </c>
      <c r="AB62" s="1">
        <v>0</v>
      </c>
      <c r="AC62" s="1">
        <v>0</v>
      </c>
      <c r="AD62" s="1">
        <v>0</v>
      </c>
      <c r="AE62" s="1">
        <v>0</v>
      </c>
      <c r="AF62" s="1">
        <v>0</v>
      </c>
      <c r="AG62" s="1">
        <v>0</v>
      </c>
      <c r="AH62" s="1">
        <v>0</v>
      </c>
      <c r="AI62" s="1">
        <v>0</v>
      </c>
      <c r="AJ62" s="1">
        <v>0</v>
      </c>
      <c r="AK62" s="1">
        <v>0</v>
      </c>
      <c r="AL62" s="1">
        <v>0</v>
      </c>
      <c r="AM62" s="1">
        <v>0</v>
      </c>
      <c r="AN62" s="1">
        <v>0</v>
      </c>
      <c r="AO62" s="1">
        <v>0</v>
      </c>
      <c r="AP62" s="1">
        <v>0</v>
      </c>
      <c r="AQ62" s="1">
        <v>0</v>
      </c>
      <c r="AR62" s="1">
        <v>0</v>
      </c>
      <c r="AS62" s="1">
        <v>0</v>
      </c>
      <c r="AT62" s="1">
        <v>0</v>
      </c>
    </row>
    <row r="63" spans="2:46">
      <c r="B63" s="68" t="s">
        <v>29</v>
      </c>
      <c r="C63" s="57" t="s">
        <v>88</v>
      </c>
      <c r="D63" s="50" t="s">
        <v>307</v>
      </c>
      <c r="F63" s="65" t="s">
        <v>324</v>
      </c>
      <c r="G63" s="127" t="s">
        <v>325</v>
      </c>
      <c r="H63" s="6">
        <v>0</v>
      </c>
      <c r="I63" s="64">
        <f t="shared" si="1"/>
        <v>0</v>
      </c>
      <c r="J63" s="1">
        <v>0</v>
      </c>
      <c r="K63" s="1">
        <v>0</v>
      </c>
      <c r="L63" s="1">
        <v>0</v>
      </c>
      <c r="M63" s="1">
        <v>0</v>
      </c>
      <c r="N63" s="1">
        <v>0</v>
      </c>
      <c r="O63" s="1">
        <v>0</v>
      </c>
      <c r="P63" s="1">
        <v>0</v>
      </c>
      <c r="Q63" s="1">
        <v>0</v>
      </c>
      <c r="R63" s="1">
        <v>0</v>
      </c>
      <c r="S63" s="1">
        <v>0</v>
      </c>
      <c r="T63" s="1">
        <v>0</v>
      </c>
      <c r="U63" s="1">
        <v>0</v>
      </c>
      <c r="V63" s="1">
        <v>0</v>
      </c>
      <c r="W63" s="1">
        <v>0</v>
      </c>
      <c r="X63" s="1">
        <v>0</v>
      </c>
      <c r="Y63" s="1">
        <v>0</v>
      </c>
      <c r="Z63" s="1">
        <v>0</v>
      </c>
      <c r="AA63" s="1">
        <v>0</v>
      </c>
      <c r="AB63" s="1">
        <v>0</v>
      </c>
      <c r="AC63" s="1">
        <v>0</v>
      </c>
      <c r="AD63" s="1">
        <v>0</v>
      </c>
      <c r="AE63" s="1">
        <v>0</v>
      </c>
      <c r="AF63" s="1">
        <v>0</v>
      </c>
      <c r="AG63" s="1">
        <v>0</v>
      </c>
      <c r="AH63" s="1">
        <v>0</v>
      </c>
      <c r="AI63" s="1">
        <v>0</v>
      </c>
      <c r="AJ63" s="1">
        <v>0</v>
      </c>
      <c r="AK63" s="1">
        <v>0</v>
      </c>
      <c r="AL63" s="1">
        <v>0</v>
      </c>
      <c r="AM63" s="1">
        <v>0</v>
      </c>
      <c r="AN63" s="1">
        <v>0</v>
      </c>
      <c r="AO63" s="1">
        <v>0</v>
      </c>
      <c r="AP63" s="1">
        <v>0</v>
      </c>
      <c r="AQ63" s="1">
        <v>0</v>
      </c>
      <c r="AR63" s="1">
        <v>0</v>
      </c>
      <c r="AS63" s="1">
        <v>0</v>
      </c>
      <c r="AT63" s="1">
        <v>0</v>
      </c>
    </row>
    <row r="64" spans="2:46" ht="31.5">
      <c r="B64" s="68" t="s">
        <v>29</v>
      </c>
      <c r="C64" s="57" t="s">
        <v>88</v>
      </c>
      <c r="D64" s="50" t="s">
        <v>307</v>
      </c>
      <c r="F64" s="65" t="s">
        <v>319</v>
      </c>
      <c r="G64" s="127" t="s">
        <v>320</v>
      </c>
      <c r="H64" s="6">
        <v>830915429</v>
      </c>
      <c r="I64" s="64">
        <f t="shared" si="1"/>
        <v>830915429</v>
      </c>
      <c r="J64" s="1">
        <v>0</v>
      </c>
      <c r="K64" s="1">
        <v>810599426</v>
      </c>
      <c r="L64" s="1">
        <v>0</v>
      </c>
      <c r="M64" s="1">
        <v>11964803</v>
      </c>
      <c r="N64" s="1">
        <v>0</v>
      </c>
      <c r="O64" s="1">
        <v>0</v>
      </c>
      <c r="P64" s="1">
        <v>0</v>
      </c>
      <c r="Q64" s="1">
        <v>0</v>
      </c>
      <c r="R64" s="1">
        <v>0</v>
      </c>
      <c r="S64" s="1">
        <v>0</v>
      </c>
      <c r="T64" s="1">
        <v>0</v>
      </c>
      <c r="U64" s="1">
        <v>764400</v>
      </c>
      <c r="V64" s="1">
        <v>0</v>
      </c>
      <c r="W64" s="1">
        <v>0</v>
      </c>
      <c r="X64" s="1">
        <v>0</v>
      </c>
      <c r="Y64" s="1">
        <v>0</v>
      </c>
      <c r="Z64" s="1">
        <v>70000</v>
      </c>
      <c r="AA64" s="1">
        <v>0</v>
      </c>
      <c r="AB64" s="1">
        <v>0</v>
      </c>
      <c r="AC64" s="1">
        <v>0</v>
      </c>
      <c r="AD64" s="1">
        <v>0</v>
      </c>
      <c r="AE64" s="1">
        <v>0</v>
      </c>
      <c r="AF64" s="1">
        <v>693000</v>
      </c>
      <c r="AG64" s="1">
        <v>6823800</v>
      </c>
      <c r="AH64" s="1">
        <v>0</v>
      </c>
      <c r="AI64" s="1">
        <v>0</v>
      </c>
      <c r="AJ64" s="1">
        <v>0</v>
      </c>
      <c r="AK64" s="1">
        <v>0</v>
      </c>
      <c r="AL64" s="1">
        <v>0</v>
      </c>
      <c r="AM64" s="1">
        <v>0</v>
      </c>
      <c r="AN64" s="1">
        <v>0</v>
      </c>
      <c r="AO64" s="1">
        <v>0</v>
      </c>
      <c r="AP64" s="1">
        <v>0</v>
      </c>
      <c r="AQ64" s="1">
        <v>0</v>
      </c>
      <c r="AR64" s="1">
        <v>0</v>
      </c>
      <c r="AS64" s="1">
        <v>0</v>
      </c>
      <c r="AT64" s="1">
        <v>0</v>
      </c>
    </row>
    <row r="65" spans="2:46">
      <c r="B65" s="68" t="s">
        <v>30</v>
      </c>
      <c r="C65" s="57" t="s">
        <v>89</v>
      </c>
      <c r="D65" s="50" t="s">
        <v>227</v>
      </c>
      <c r="F65" s="65"/>
      <c r="G65" s="127"/>
      <c r="H65" s="7">
        <v>0</v>
      </c>
      <c r="I65" s="64">
        <f t="shared" si="1"/>
        <v>0</v>
      </c>
    </row>
    <row r="66" spans="2:46">
      <c r="B66" s="75" t="s">
        <v>28</v>
      </c>
      <c r="C66" s="73" t="s">
        <v>129</v>
      </c>
      <c r="D66" s="6"/>
      <c r="F66" s="65"/>
      <c r="G66" s="127"/>
      <c r="H66" s="6">
        <v>0</v>
      </c>
      <c r="I66" s="64">
        <f t="shared" si="1"/>
        <v>0</v>
      </c>
    </row>
    <row r="67" spans="2:46">
      <c r="B67" s="68" t="s">
        <v>31</v>
      </c>
      <c r="C67" s="57" t="s">
        <v>90</v>
      </c>
      <c r="D67" s="50" t="s">
        <v>227</v>
      </c>
      <c r="F67" s="65"/>
      <c r="G67" s="127"/>
      <c r="H67" s="6">
        <v>0</v>
      </c>
      <c r="I67" s="64">
        <f t="shared" si="1"/>
        <v>0</v>
      </c>
    </row>
    <row r="68" spans="2:46">
      <c r="B68" s="68" t="s">
        <v>32</v>
      </c>
      <c r="C68" s="57" t="s">
        <v>130</v>
      </c>
      <c r="D68" s="50" t="s">
        <v>227</v>
      </c>
      <c r="F68" s="65"/>
      <c r="G68" s="127"/>
      <c r="H68" s="7">
        <v>0</v>
      </c>
      <c r="I68" s="64">
        <f t="shared" si="1"/>
        <v>0</v>
      </c>
    </row>
    <row r="69" spans="2:46" ht="15.75" customHeight="1">
      <c r="B69" s="68" t="s">
        <v>33</v>
      </c>
      <c r="C69" s="57" t="s">
        <v>131</v>
      </c>
      <c r="D69" s="50" t="s">
        <v>307</v>
      </c>
      <c r="F69" s="65" t="s">
        <v>341</v>
      </c>
      <c r="G69" s="127" t="s">
        <v>342</v>
      </c>
      <c r="H69" s="6">
        <v>7100000</v>
      </c>
      <c r="I69" s="64">
        <f t="shared" si="1"/>
        <v>7100000</v>
      </c>
      <c r="J69" s="1">
        <v>0</v>
      </c>
      <c r="K69" s="1">
        <v>0</v>
      </c>
      <c r="L69" s="1">
        <v>0</v>
      </c>
      <c r="M69" s="1">
        <v>0</v>
      </c>
      <c r="N69" s="1">
        <v>0</v>
      </c>
      <c r="O69" s="1">
        <v>0</v>
      </c>
      <c r="P69" s="1">
        <v>200000</v>
      </c>
      <c r="Q69" s="1">
        <v>0</v>
      </c>
      <c r="R69" s="1">
        <v>0</v>
      </c>
      <c r="S69" s="1">
        <v>0</v>
      </c>
      <c r="T69" s="1">
        <v>0</v>
      </c>
      <c r="U69" s="1">
        <v>0</v>
      </c>
      <c r="V69" s="1">
        <v>0</v>
      </c>
      <c r="W69" s="1">
        <v>0</v>
      </c>
      <c r="X69" s="1">
        <v>0</v>
      </c>
      <c r="Y69" s="1">
        <v>0</v>
      </c>
      <c r="Z69" s="1">
        <v>0</v>
      </c>
      <c r="AA69" s="1">
        <v>0</v>
      </c>
      <c r="AB69" s="1">
        <v>0</v>
      </c>
      <c r="AC69" s="1">
        <v>600000</v>
      </c>
      <c r="AD69" s="1">
        <v>0</v>
      </c>
      <c r="AE69" s="1">
        <v>0</v>
      </c>
      <c r="AF69" s="1">
        <v>3150000</v>
      </c>
      <c r="AG69" s="1">
        <v>3150000</v>
      </c>
      <c r="AH69" s="1">
        <v>0</v>
      </c>
      <c r="AI69" s="1">
        <v>0</v>
      </c>
      <c r="AJ69" s="1">
        <v>0</v>
      </c>
      <c r="AK69" s="1">
        <v>0</v>
      </c>
      <c r="AL69" s="1">
        <v>0</v>
      </c>
      <c r="AM69" s="1">
        <v>0</v>
      </c>
      <c r="AN69" s="1">
        <v>0</v>
      </c>
      <c r="AO69" s="1">
        <v>0</v>
      </c>
      <c r="AP69" s="1">
        <v>0</v>
      </c>
      <c r="AQ69" s="1">
        <v>0</v>
      </c>
      <c r="AR69" s="1">
        <v>0</v>
      </c>
      <c r="AS69" s="1">
        <v>0</v>
      </c>
      <c r="AT69" s="1">
        <v>0</v>
      </c>
    </row>
    <row r="70" spans="2:46">
      <c r="B70" s="68" t="s">
        <v>34</v>
      </c>
      <c r="C70" s="57" t="s">
        <v>91</v>
      </c>
      <c r="D70" s="50" t="s">
        <v>227</v>
      </c>
      <c r="F70" s="65"/>
      <c r="G70" s="127"/>
      <c r="H70" s="6">
        <v>0</v>
      </c>
      <c r="I70" s="64">
        <f t="shared" si="1"/>
        <v>0</v>
      </c>
    </row>
    <row r="71" spans="2:46">
      <c r="B71" s="75" t="s">
        <v>35</v>
      </c>
      <c r="C71" s="73" t="s">
        <v>92</v>
      </c>
      <c r="D71" s="6"/>
      <c r="F71" s="65"/>
      <c r="G71" s="127"/>
      <c r="H71" s="6">
        <v>0</v>
      </c>
      <c r="I71" s="64">
        <f t="shared" si="1"/>
        <v>0</v>
      </c>
    </row>
    <row r="72" spans="2:46">
      <c r="B72" s="67" t="s">
        <v>36</v>
      </c>
      <c r="C72" s="57" t="s">
        <v>93</v>
      </c>
      <c r="D72" s="50" t="s">
        <v>227</v>
      </c>
      <c r="F72" s="66"/>
      <c r="G72" s="124"/>
      <c r="H72" s="126">
        <v>0</v>
      </c>
      <c r="I72" s="64">
        <f t="shared" si="1"/>
        <v>0</v>
      </c>
    </row>
    <row r="73" spans="2:46">
      <c r="B73" s="68" t="s">
        <v>37</v>
      </c>
      <c r="C73" s="57" t="s">
        <v>94</v>
      </c>
      <c r="D73" s="50" t="s">
        <v>227</v>
      </c>
      <c r="F73" s="65"/>
      <c r="G73" s="127"/>
      <c r="H73" s="6">
        <v>0</v>
      </c>
      <c r="I73" s="64">
        <f t="shared" si="1"/>
        <v>0</v>
      </c>
    </row>
    <row r="74" spans="2:46">
      <c r="B74" s="67" t="s">
        <v>38</v>
      </c>
      <c r="C74" s="57" t="s">
        <v>95</v>
      </c>
      <c r="D74" s="50" t="s">
        <v>307</v>
      </c>
      <c r="F74" s="65" t="s">
        <v>305</v>
      </c>
      <c r="G74" s="127" t="s">
        <v>306</v>
      </c>
      <c r="H74" s="6">
        <v>94396034</v>
      </c>
      <c r="I74" s="64">
        <f t="shared" ref="I74:I84" si="2">SUM(J74:AT74)</f>
        <v>94396034</v>
      </c>
      <c r="J74" s="1">
        <v>55779838</v>
      </c>
      <c r="K74" s="1">
        <v>32968685</v>
      </c>
      <c r="L74" s="1">
        <v>0</v>
      </c>
      <c r="M74" s="1">
        <v>0</v>
      </c>
      <c r="N74" s="1">
        <v>0</v>
      </c>
      <c r="O74" s="1">
        <v>0</v>
      </c>
      <c r="P74" s="1">
        <v>2153930</v>
      </c>
      <c r="Q74" s="1">
        <v>0</v>
      </c>
      <c r="R74" s="1">
        <v>0</v>
      </c>
      <c r="S74" s="1">
        <v>0</v>
      </c>
      <c r="T74" s="1">
        <v>0</v>
      </c>
      <c r="U74" s="1">
        <v>0</v>
      </c>
      <c r="V74" s="1">
        <v>0</v>
      </c>
      <c r="W74" s="1">
        <v>0</v>
      </c>
      <c r="X74" s="1">
        <v>0</v>
      </c>
      <c r="Y74" s="1">
        <v>0</v>
      </c>
      <c r="Z74" s="1">
        <v>0</v>
      </c>
      <c r="AA74" s="1">
        <v>0</v>
      </c>
      <c r="AB74" s="1">
        <v>0</v>
      </c>
      <c r="AC74" s="1">
        <v>908229</v>
      </c>
      <c r="AD74" s="1">
        <v>0</v>
      </c>
      <c r="AE74" s="1">
        <v>0</v>
      </c>
      <c r="AF74" s="1">
        <v>0</v>
      </c>
      <c r="AG74" s="1">
        <v>2076786</v>
      </c>
      <c r="AH74" s="1">
        <v>0</v>
      </c>
      <c r="AI74" s="1">
        <v>10000</v>
      </c>
      <c r="AJ74" s="1">
        <v>150000</v>
      </c>
      <c r="AK74" s="1">
        <v>0</v>
      </c>
      <c r="AL74" s="1">
        <v>344042</v>
      </c>
      <c r="AM74" s="1">
        <v>0</v>
      </c>
      <c r="AN74" s="1">
        <v>0</v>
      </c>
      <c r="AO74" s="1">
        <v>0</v>
      </c>
      <c r="AP74" s="1">
        <v>4524</v>
      </c>
      <c r="AQ74" s="1">
        <v>0</v>
      </c>
      <c r="AR74" s="1">
        <v>0</v>
      </c>
      <c r="AS74" s="1">
        <v>0</v>
      </c>
      <c r="AT74" s="1">
        <v>0</v>
      </c>
    </row>
    <row r="75" spans="2:46" ht="31.5">
      <c r="B75" s="67" t="s">
        <v>38</v>
      </c>
      <c r="C75" s="57" t="s">
        <v>95</v>
      </c>
      <c r="D75" s="50" t="s">
        <v>307</v>
      </c>
      <c r="F75" s="65" t="s">
        <v>312</v>
      </c>
      <c r="G75" s="127" t="s">
        <v>310</v>
      </c>
      <c r="H75" s="6">
        <v>0</v>
      </c>
      <c r="I75" s="64">
        <f t="shared" si="2"/>
        <v>0</v>
      </c>
      <c r="J75" s="1">
        <v>0</v>
      </c>
      <c r="K75" s="1">
        <v>0</v>
      </c>
      <c r="L75" s="1">
        <v>0</v>
      </c>
      <c r="M75" s="1">
        <v>0</v>
      </c>
      <c r="N75" s="1">
        <v>0</v>
      </c>
      <c r="O75" s="1">
        <v>0</v>
      </c>
      <c r="P75" s="1">
        <v>0</v>
      </c>
      <c r="Q75" s="1">
        <v>0</v>
      </c>
      <c r="R75" s="1">
        <v>0</v>
      </c>
      <c r="S75" s="1">
        <v>0</v>
      </c>
      <c r="T75" s="1">
        <v>0</v>
      </c>
      <c r="U75" s="1">
        <v>0</v>
      </c>
      <c r="V75" s="1">
        <v>0</v>
      </c>
      <c r="W75" s="1">
        <v>0</v>
      </c>
      <c r="X75" s="1">
        <v>0</v>
      </c>
      <c r="Y75" s="1">
        <v>0</v>
      </c>
      <c r="Z75" s="1">
        <v>0</v>
      </c>
      <c r="AA75" s="1">
        <v>0</v>
      </c>
      <c r="AB75" s="1">
        <v>0</v>
      </c>
      <c r="AC75" s="1">
        <v>0</v>
      </c>
      <c r="AD75" s="1">
        <v>0</v>
      </c>
      <c r="AE75" s="1">
        <v>0</v>
      </c>
      <c r="AF75" s="1">
        <v>0</v>
      </c>
      <c r="AG75" s="1">
        <v>0</v>
      </c>
      <c r="AH75" s="1">
        <v>0</v>
      </c>
      <c r="AI75" s="1">
        <v>0</v>
      </c>
      <c r="AJ75" s="1">
        <v>0</v>
      </c>
      <c r="AK75" s="1">
        <v>0</v>
      </c>
      <c r="AL75" s="1">
        <v>0</v>
      </c>
      <c r="AM75" s="1">
        <v>0</v>
      </c>
      <c r="AN75" s="1">
        <v>0</v>
      </c>
      <c r="AO75" s="1">
        <v>0</v>
      </c>
      <c r="AP75" s="1">
        <v>0</v>
      </c>
      <c r="AQ75" s="1">
        <v>0</v>
      </c>
      <c r="AR75" s="1">
        <v>0</v>
      </c>
      <c r="AS75" s="1">
        <v>0</v>
      </c>
      <c r="AT75" s="1">
        <v>0</v>
      </c>
    </row>
    <row r="76" spans="2:46">
      <c r="B76" s="68" t="s">
        <v>39</v>
      </c>
      <c r="C76" s="57" t="s">
        <v>96</v>
      </c>
      <c r="D76" s="50" t="s">
        <v>227</v>
      </c>
      <c r="F76" s="65"/>
      <c r="G76" s="127"/>
      <c r="H76" s="7">
        <v>0</v>
      </c>
      <c r="I76" s="64">
        <f t="shared" si="2"/>
        <v>0</v>
      </c>
    </row>
    <row r="77" spans="2:46">
      <c r="B77" s="68"/>
      <c r="C77" s="57"/>
      <c r="D77" s="131"/>
      <c r="F77" s="65"/>
      <c r="G77" s="127"/>
      <c r="H77" s="7">
        <v>0</v>
      </c>
      <c r="I77" s="64">
        <f t="shared" si="2"/>
        <v>0</v>
      </c>
    </row>
    <row r="78" spans="2:46" ht="31.5">
      <c r="B78" s="132" t="s">
        <v>196</v>
      </c>
      <c r="C78" s="133" t="s">
        <v>197</v>
      </c>
      <c r="D78" s="50" t="s">
        <v>307</v>
      </c>
      <c r="F78" s="65" t="s">
        <v>301</v>
      </c>
      <c r="G78" s="127" t="s">
        <v>306</v>
      </c>
      <c r="H78" s="7">
        <v>2121121</v>
      </c>
      <c r="I78" s="64">
        <f t="shared" si="2"/>
        <v>2121121</v>
      </c>
      <c r="J78" s="1">
        <v>0</v>
      </c>
      <c r="K78" s="1">
        <v>0</v>
      </c>
      <c r="L78" s="1">
        <v>0</v>
      </c>
      <c r="M78" s="1">
        <v>0</v>
      </c>
      <c r="N78" s="1">
        <v>0</v>
      </c>
      <c r="O78" s="1">
        <v>0</v>
      </c>
      <c r="P78" s="1">
        <v>1633006</v>
      </c>
      <c r="Q78" s="1">
        <v>0</v>
      </c>
      <c r="R78" s="1">
        <v>0</v>
      </c>
      <c r="S78" s="1">
        <v>0</v>
      </c>
      <c r="T78" s="1">
        <v>0</v>
      </c>
      <c r="U78" s="1">
        <v>0</v>
      </c>
      <c r="V78" s="1">
        <v>0</v>
      </c>
      <c r="W78" s="1">
        <v>0</v>
      </c>
      <c r="X78" s="1">
        <v>0</v>
      </c>
      <c r="Y78" s="1">
        <v>0</v>
      </c>
      <c r="Z78" s="1">
        <v>0</v>
      </c>
      <c r="AA78" s="1">
        <v>488115</v>
      </c>
      <c r="AB78" s="1">
        <v>0</v>
      </c>
      <c r="AC78" s="1">
        <v>0</v>
      </c>
      <c r="AD78" s="1">
        <v>0</v>
      </c>
      <c r="AE78" s="1">
        <v>0</v>
      </c>
      <c r="AF78" s="1">
        <v>0</v>
      </c>
      <c r="AG78" s="1">
        <v>0</v>
      </c>
      <c r="AH78" s="1">
        <v>0</v>
      </c>
      <c r="AI78" s="1">
        <v>0</v>
      </c>
      <c r="AJ78" s="1">
        <v>0</v>
      </c>
      <c r="AK78" s="1">
        <v>0</v>
      </c>
      <c r="AL78" s="1">
        <v>0</v>
      </c>
      <c r="AM78" s="1">
        <v>0</v>
      </c>
      <c r="AN78" s="1">
        <v>0</v>
      </c>
      <c r="AO78" s="1">
        <v>0</v>
      </c>
      <c r="AP78" s="1">
        <v>0</v>
      </c>
      <c r="AQ78" s="1">
        <v>0</v>
      </c>
      <c r="AR78" s="1">
        <v>0</v>
      </c>
      <c r="AS78" s="1">
        <v>0</v>
      </c>
      <c r="AT78" s="1">
        <v>0</v>
      </c>
    </row>
    <row r="79" spans="2:46">
      <c r="B79" s="132" t="s">
        <v>196</v>
      </c>
      <c r="C79" s="133" t="s">
        <v>197</v>
      </c>
      <c r="D79" s="50" t="s">
        <v>307</v>
      </c>
      <c r="F79" s="65" t="s">
        <v>303</v>
      </c>
      <c r="G79" s="127" t="s">
        <v>306</v>
      </c>
      <c r="H79" s="7">
        <v>1265364</v>
      </c>
      <c r="I79" s="64">
        <f t="shared" si="2"/>
        <v>1265364</v>
      </c>
      <c r="J79" s="1">
        <v>0</v>
      </c>
      <c r="K79" s="1">
        <v>0</v>
      </c>
      <c r="L79" s="1">
        <v>0</v>
      </c>
      <c r="M79" s="1">
        <v>0</v>
      </c>
      <c r="N79" s="1">
        <v>0</v>
      </c>
      <c r="O79" s="1">
        <v>0</v>
      </c>
      <c r="P79" s="1">
        <v>576000</v>
      </c>
      <c r="Q79" s="1">
        <v>0</v>
      </c>
      <c r="R79" s="1">
        <v>0</v>
      </c>
      <c r="S79" s="1">
        <v>347248</v>
      </c>
      <c r="T79" s="1">
        <v>143598</v>
      </c>
      <c r="U79" s="1">
        <v>0</v>
      </c>
      <c r="V79" s="1">
        <v>0</v>
      </c>
      <c r="W79" s="1">
        <v>0</v>
      </c>
      <c r="X79" s="1">
        <v>0</v>
      </c>
      <c r="Y79" s="1">
        <v>0</v>
      </c>
      <c r="Z79" s="1">
        <v>12000</v>
      </c>
      <c r="AA79" s="1">
        <v>9700</v>
      </c>
      <c r="AB79" s="1">
        <v>0</v>
      </c>
      <c r="AC79" s="1">
        <v>0</v>
      </c>
      <c r="AD79" s="1">
        <v>0</v>
      </c>
      <c r="AE79" s="1">
        <v>0</v>
      </c>
      <c r="AF79" s="1">
        <v>0</v>
      </c>
      <c r="AG79" s="1">
        <v>154018</v>
      </c>
      <c r="AH79" s="1">
        <v>0</v>
      </c>
      <c r="AI79" s="1">
        <v>15600</v>
      </c>
      <c r="AJ79" s="1">
        <v>0</v>
      </c>
      <c r="AK79" s="1">
        <v>0</v>
      </c>
      <c r="AL79" s="1">
        <v>0</v>
      </c>
      <c r="AM79" s="1">
        <v>0</v>
      </c>
      <c r="AN79" s="1">
        <v>0</v>
      </c>
      <c r="AO79" s="1">
        <v>0</v>
      </c>
      <c r="AP79" s="1">
        <v>0</v>
      </c>
      <c r="AQ79" s="1">
        <v>0</v>
      </c>
      <c r="AR79" s="1">
        <v>0</v>
      </c>
      <c r="AS79" s="1">
        <v>7200</v>
      </c>
      <c r="AT79" s="1">
        <v>0</v>
      </c>
    </row>
    <row r="80" spans="2:46" ht="31.5">
      <c r="B80" s="132" t="s">
        <v>196</v>
      </c>
      <c r="C80" s="133" t="s">
        <v>197</v>
      </c>
      <c r="D80" s="50" t="s">
        <v>307</v>
      </c>
      <c r="F80" s="127" t="s">
        <v>336</v>
      </c>
      <c r="G80" s="127" t="s">
        <v>337</v>
      </c>
      <c r="H80" s="145">
        <v>0</v>
      </c>
      <c r="I80" s="64">
        <f t="shared" si="2"/>
        <v>0</v>
      </c>
      <c r="J80" s="1">
        <v>0</v>
      </c>
      <c r="K80" s="1">
        <v>0</v>
      </c>
      <c r="L80" s="1">
        <v>0</v>
      </c>
      <c r="M80" s="1">
        <v>0</v>
      </c>
      <c r="N80" s="1">
        <v>0</v>
      </c>
      <c r="O80" s="1">
        <v>0</v>
      </c>
      <c r="P80" s="1">
        <v>0</v>
      </c>
      <c r="Q80" s="1">
        <v>0</v>
      </c>
      <c r="R80" s="1">
        <v>0</v>
      </c>
      <c r="S80" s="1">
        <v>0</v>
      </c>
      <c r="T80" s="1">
        <v>0</v>
      </c>
      <c r="U80" s="1">
        <v>0</v>
      </c>
      <c r="V80" s="1">
        <v>0</v>
      </c>
      <c r="W80" s="1">
        <v>0</v>
      </c>
      <c r="X80" s="1">
        <v>0</v>
      </c>
      <c r="Y80" s="1">
        <v>0</v>
      </c>
      <c r="Z80" s="1">
        <v>0</v>
      </c>
      <c r="AA80" s="1">
        <v>0</v>
      </c>
      <c r="AB80" s="1">
        <v>0</v>
      </c>
      <c r="AC80" s="1">
        <v>0</v>
      </c>
      <c r="AD80" s="1">
        <v>0</v>
      </c>
      <c r="AE80" s="1">
        <v>0</v>
      </c>
      <c r="AF80" s="1">
        <v>0</v>
      </c>
      <c r="AG80" s="1">
        <v>0</v>
      </c>
      <c r="AH80" s="1">
        <v>0</v>
      </c>
      <c r="AI80" s="1">
        <v>0</v>
      </c>
      <c r="AJ80" s="1">
        <v>0</v>
      </c>
      <c r="AK80" s="1">
        <v>0</v>
      </c>
      <c r="AL80" s="1">
        <v>0</v>
      </c>
      <c r="AM80" s="1">
        <v>0</v>
      </c>
      <c r="AN80" s="1">
        <v>0</v>
      </c>
      <c r="AO80" s="1">
        <v>0</v>
      </c>
      <c r="AP80" s="1">
        <v>0</v>
      </c>
      <c r="AQ80" s="1">
        <v>0</v>
      </c>
      <c r="AR80" s="1">
        <v>0</v>
      </c>
      <c r="AS80" s="1">
        <v>0</v>
      </c>
      <c r="AT80" s="1">
        <v>0</v>
      </c>
    </row>
    <row r="81" spans="2:46" ht="15.75" customHeight="1">
      <c r="B81" s="132" t="s">
        <v>196</v>
      </c>
      <c r="C81" s="133" t="s">
        <v>197</v>
      </c>
      <c r="D81" s="50" t="s">
        <v>307</v>
      </c>
      <c r="F81" s="127" t="s">
        <v>343</v>
      </c>
      <c r="G81" s="127" t="s">
        <v>344</v>
      </c>
      <c r="H81" s="145">
        <v>0</v>
      </c>
      <c r="I81" s="64">
        <f t="shared" si="2"/>
        <v>0</v>
      </c>
      <c r="J81" s="1">
        <v>0</v>
      </c>
      <c r="K81" s="1">
        <v>0</v>
      </c>
      <c r="L81" s="1">
        <v>0</v>
      </c>
      <c r="M81" s="1">
        <v>0</v>
      </c>
      <c r="N81" s="1">
        <v>0</v>
      </c>
      <c r="O81" s="1">
        <v>0</v>
      </c>
      <c r="P81" s="1">
        <v>0</v>
      </c>
      <c r="Q81" s="1">
        <v>0</v>
      </c>
      <c r="R81" s="1">
        <v>0</v>
      </c>
      <c r="S81" s="1">
        <v>0</v>
      </c>
      <c r="T81" s="1">
        <v>0</v>
      </c>
      <c r="U81" s="1">
        <v>0</v>
      </c>
      <c r="V81" s="1">
        <v>0</v>
      </c>
      <c r="W81" s="1">
        <v>0</v>
      </c>
      <c r="X81" s="1">
        <v>0</v>
      </c>
      <c r="Y81" s="1">
        <v>0</v>
      </c>
      <c r="Z81" s="1">
        <v>0</v>
      </c>
      <c r="AA81" s="1">
        <v>0</v>
      </c>
      <c r="AB81" s="1">
        <v>0</v>
      </c>
      <c r="AC81" s="1">
        <v>0</v>
      </c>
      <c r="AD81" s="1">
        <v>0</v>
      </c>
      <c r="AE81" s="1">
        <v>0</v>
      </c>
      <c r="AF81" s="1">
        <v>0</v>
      </c>
      <c r="AG81" s="1">
        <v>0</v>
      </c>
      <c r="AH81" s="1">
        <v>0</v>
      </c>
      <c r="AI81" s="1">
        <v>0</v>
      </c>
      <c r="AJ81" s="1">
        <v>0</v>
      </c>
      <c r="AK81" s="1">
        <v>0</v>
      </c>
      <c r="AL81" s="1">
        <v>0</v>
      </c>
      <c r="AM81" s="1">
        <v>0</v>
      </c>
      <c r="AN81" s="1">
        <v>0</v>
      </c>
      <c r="AO81" s="1">
        <v>0</v>
      </c>
      <c r="AP81" s="1">
        <v>0</v>
      </c>
      <c r="AQ81" s="1">
        <v>0</v>
      </c>
      <c r="AR81" s="1">
        <v>0</v>
      </c>
      <c r="AS81" s="1">
        <v>0</v>
      </c>
      <c r="AT81" s="1">
        <v>0</v>
      </c>
    </row>
    <row r="82" spans="2:46" ht="31.5">
      <c r="B82" s="132" t="s">
        <v>196</v>
      </c>
      <c r="C82" s="133" t="s">
        <v>197</v>
      </c>
      <c r="D82" s="144" t="s">
        <v>350</v>
      </c>
      <c r="F82" s="127" t="s">
        <v>351</v>
      </c>
      <c r="G82" s="127" t="s">
        <v>352</v>
      </c>
      <c r="H82" s="164">
        <v>84241345</v>
      </c>
      <c r="I82" s="64">
        <f t="shared" si="2"/>
        <v>0</v>
      </c>
    </row>
    <row r="83" spans="2:46" ht="31.5">
      <c r="B83" s="132" t="s">
        <v>196</v>
      </c>
      <c r="C83" s="133" t="s">
        <v>197</v>
      </c>
      <c r="D83" s="144" t="s">
        <v>350</v>
      </c>
      <c r="F83" s="127" t="s">
        <v>353</v>
      </c>
      <c r="G83" s="127" t="s">
        <v>344</v>
      </c>
      <c r="H83" s="164">
        <v>50896905</v>
      </c>
      <c r="I83" s="64">
        <f t="shared" si="2"/>
        <v>0</v>
      </c>
    </row>
    <row r="84" spans="2:46">
      <c r="H84" s="1">
        <v>0</v>
      </c>
      <c r="I84" s="64">
        <f t="shared" si="2"/>
        <v>0</v>
      </c>
    </row>
    <row r="85" spans="2:46">
      <c r="F85" s="11"/>
      <c r="G85" s="11"/>
      <c r="H85" s="129" t="s">
        <v>186</v>
      </c>
      <c r="I85" s="130" t="s">
        <v>174</v>
      </c>
    </row>
    <row r="86" spans="2:46" ht="21">
      <c r="B86" s="76" t="s">
        <v>97</v>
      </c>
      <c r="H86" s="146">
        <f>+'2. Contextual'!D7</f>
        <v>22407644959</v>
      </c>
      <c r="I86" s="130">
        <f>SUM(I10:I84)</f>
        <v>22272506709</v>
      </c>
    </row>
    <row r="96" spans="2:46">
      <c r="B96" s="1"/>
      <c r="E96" s="1"/>
    </row>
    <row r="97" spans="2:5">
      <c r="B97" s="1"/>
      <c r="E97" s="1"/>
    </row>
    <row r="98" spans="2:5">
      <c r="B98" s="1"/>
      <c r="E98" s="1"/>
    </row>
    <row r="99" spans="2:5">
      <c r="B99" s="1"/>
      <c r="E99" s="1"/>
    </row>
    <row r="100" spans="2:5">
      <c r="B100" s="1"/>
      <c r="E100" s="1"/>
    </row>
    <row r="101" spans="2:5">
      <c r="B101" s="1"/>
      <c r="E101" s="1"/>
    </row>
    <row r="102" spans="2:5">
      <c r="B102" s="1"/>
      <c r="E102" s="1"/>
    </row>
    <row r="103" spans="2:5">
      <c r="B103" s="1"/>
      <c r="E103" s="1"/>
    </row>
    <row r="104" spans="2:5">
      <c r="B104" s="1"/>
      <c r="E104" s="1"/>
    </row>
    <row r="105" spans="2:5">
      <c r="B105" s="1"/>
      <c r="E105" s="1"/>
    </row>
    <row r="106" spans="2:5">
      <c r="B106" s="1"/>
      <c r="E106" s="1"/>
    </row>
    <row r="107" spans="2:5">
      <c r="B107" s="1"/>
      <c r="E107" s="1"/>
    </row>
    <row r="108" spans="2:5">
      <c r="B108" s="1"/>
      <c r="E108" s="1"/>
    </row>
    <row r="110" spans="2:5">
      <c r="B110" s="1"/>
      <c r="E110" s="1"/>
    </row>
  </sheetData>
  <autoFilter ref="B1:J118"/>
  <customSheetViews>
    <customSheetView guid="{219EA9BF-B677-D74C-A618-845A184D319B}" scale="75" topLeftCell="A3">
      <selection activeCell="H33" sqref="H33"/>
      <pageMargins left="0.7" right="0.7" top="0.75" bottom="0.75" header="0.3" footer="0.3"/>
      <pageSetup paperSize="9" orientation="portrait" horizontalDpi="4294967292" verticalDpi="4294967292"/>
    </customSheetView>
  </customSheetViews>
  <mergeCells count="6">
    <mergeCell ref="B8:D8"/>
    <mergeCell ref="F8:H8"/>
    <mergeCell ref="I8:L8"/>
    <mergeCell ref="I7:L7"/>
    <mergeCell ref="F7:H7"/>
    <mergeCell ref="B7:D7"/>
  </mergeCells>
  <conditionalFormatting sqref="D42">
    <cfRule type="containsText" dxfId="30" priority="41" operator="containsText" text="Including;Not Applicable;Not included">
      <formula>NOT(ISERROR(SEARCH("Including;Not Applicable;Not included",D42)))</formula>
    </cfRule>
  </conditionalFormatting>
  <conditionalFormatting sqref="D32:D33">
    <cfRule type="containsText" dxfId="29" priority="44" operator="containsText" text="Including;Not Applicable;Not included">
      <formula>NOT(ISERROR(SEARCH("Including;Not Applicable;Not included",D32)))</formula>
    </cfRule>
  </conditionalFormatting>
  <conditionalFormatting sqref="D36:D38">
    <cfRule type="containsText" dxfId="28" priority="43" operator="containsText" text="Including;Not Applicable;Not included">
      <formula>NOT(ISERROR(SEARCH("Including;Not Applicable;Not included",D36)))</formula>
    </cfRule>
  </conditionalFormatting>
  <conditionalFormatting sqref="D65">
    <cfRule type="containsText" dxfId="27" priority="31" operator="containsText" text="Including;Not Applicable;Not included">
      <formula>NOT(ISERROR(SEARCH("Including;Not Applicable;Not included",D65)))</formula>
    </cfRule>
  </conditionalFormatting>
  <conditionalFormatting sqref="D50">
    <cfRule type="containsText" dxfId="26" priority="36" operator="containsText" text="Including;Not Applicable;Not included">
      <formula>NOT(ISERROR(SEARCH("Including;Not Applicable;Not included",D50)))</formula>
    </cfRule>
  </conditionalFormatting>
  <conditionalFormatting sqref="D46">
    <cfRule type="containsText" dxfId="25" priority="38" operator="containsText" text="Including;Not Applicable;Not included">
      <formula>NOT(ISERROR(SEARCH("Including;Not Applicable;Not included",D46)))</formula>
    </cfRule>
  </conditionalFormatting>
  <conditionalFormatting sqref="D69">
    <cfRule type="containsText" dxfId="24" priority="28" operator="containsText" text="Including;Not Applicable;Not included">
      <formula>NOT(ISERROR(SEARCH("Including;Not Applicable;Not included",D69)))</formula>
    </cfRule>
  </conditionalFormatting>
  <conditionalFormatting sqref="D57">
    <cfRule type="containsText" dxfId="23" priority="34" operator="containsText" text="Including;Not Applicable;Not included">
      <formula>NOT(ISERROR(SEARCH("Including;Not Applicable;Not included",D57)))</formula>
    </cfRule>
  </conditionalFormatting>
  <conditionalFormatting sqref="D58">
    <cfRule type="containsText" dxfId="22" priority="33" operator="containsText" text="Including;Not Applicable;Not included">
      <formula>NOT(ISERROR(SEARCH("Including;Not Applicable;Not included",D58)))</formula>
    </cfRule>
  </conditionalFormatting>
  <conditionalFormatting sqref="D76">
    <cfRule type="containsText" dxfId="21" priority="23" operator="containsText" text="Including;Not Applicable;Not included">
      <formula>NOT(ISERROR(SEARCH("Including;Not Applicable;Not included",D76)))</formula>
    </cfRule>
  </conditionalFormatting>
  <conditionalFormatting sqref="D78">
    <cfRule type="containsText" dxfId="20" priority="21" operator="containsText" text="Including;Not Applicable;Not included">
      <formula>NOT(ISERROR(SEARCH("Including;Not Applicable;Not included",D78)))</formula>
    </cfRule>
  </conditionalFormatting>
  <conditionalFormatting sqref="D30">
    <cfRule type="containsText" dxfId="19" priority="14" operator="containsText" text="Including;Not Applicable;Not included">
      <formula>NOT(ISERROR(SEARCH("Including;Not Applicable;Not included",D30)))</formula>
    </cfRule>
  </conditionalFormatting>
  <conditionalFormatting sqref="D79:D80 D82:D83">
    <cfRule type="containsText" dxfId="18" priority="20" operator="containsText" text="Including;Not Applicable;Not included">
      <formula>NOT(ISERROR(SEARCH("Including;Not Applicable;Not included",D79)))</formula>
    </cfRule>
  </conditionalFormatting>
  <conditionalFormatting sqref="D39:D41">
    <cfRule type="containsText" dxfId="17" priority="18" operator="containsText" text="Including;Not Applicable;Not included">
      <formula>NOT(ISERROR(SEARCH("Including;Not Applicable;Not included",D39)))</formula>
    </cfRule>
  </conditionalFormatting>
  <conditionalFormatting sqref="D15:D20">
    <cfRule type="containsText" dxfId="16" priority="17" operator="containsText" text="Including;Not Applicable;Not included">
      <formula>NOT(ISERROR(SEARCH("Including;Not Applicable;Not included",D15)))</formula>
    </cfRule>
  </conditionalFormatting>
  <conditionalFormatting sqref="D27:D28">
    <cfRule type="containsText" dxfId="15" priority="16" operator="containsText" text="Including;Not Applicable;Not included">
      <formula>NOT(ISERROR(SEARCH("Including;Not Applicable;Not included",D27)))</formula>
    </cfRule>
  </conditionalFormatting>
  <conditionalFormatting sqref="D60:D64">
    <cfRule type="containsText" dxfId="14" priority="9" operator="containsText" text="Including;Not Applicable;Not included">
      <formula>NOT(ISERROR(SEARCH("Including;Not Applicable;Not included",D60)))</formula>
    </cfRule>
  </conditionalFormatting>
  <conditionalFormatting sqref="D12:D14">
    <cfRule type="containsText" dxfId="13" priority="15" operator="containsText" text="Including;Not Applicable;Not included">
      <formula>NOT(ISERROR(SEARCH("Including;Not Applicable;Not included",D12)))</formula>
    </cfRule>
  </conditionalFormatting>
  <conditionalFormatting sqref="D31">
    <cfRule type="containsText" dxfId="12" priority="13" operator="containsText" text="Including;Not Applicable;Not included">
      <formula>NOT(ISERROR(SEARCH("Including;Not Applicable;Not included",D31)))</formula>
    </cfRule>
  </conditionalFormatting>
  <conditionalFormatting sqref="D44:D45">
    <cfRule type="containsText" dxfId="11" priority="12" operator="containsText" text="Including;Not Applicable;Not included">
      <formula>NOT(ISERROR(SEARCH("Including;Not Applicable;Not included",D44)))</formula>
    </cfRule>
  </conditionalFormatting>
  <conditionalFormatting sqref="D55:D56">
    <cfRule type="containsText" dxfId="10" priority="11" operator="containsText" text="Including;Not Applicable;Not included">
      <formula>NOT(ISERROR(SEARCH("Including;Not Applicable;Not included",D55)))</formula>
    </cfRule>
  </conditionalFormatting>
  <conditionalFormatting sqref="D74:D75">
    <cfRule type="containsText" dxfId="9" priority="10" operator="containsText" text="Including;Not Applicable;Not included">
      <formula>NOT(ISERROR(SEARCH("Including;Not Applicable;Not included",D74)))</formula>
    </cfRule>
  </conditionalFormatting>
  <conditionalFormatting sqref="D21:D26">
    <cfRule type="containsText" dxfId="8" priority="8" operator="containsText" text="Including;Not Applicable;Not included">
      <formula>NOT(ISERROR(SEARCH("Including;Not Applicable;Not included",D21)))</formula>
    </cfRule>
  </conditionalFormatting>
  <conditionalFormatting sqref="D81">
    <cfRule type="containsText" dxfId="7" priority="7" operator="containsText" text="Including;Not Applicable;Not included">
      <formula>NOT(ISERROR(SEARCH("Including;Not Applicable;Not included",D81)))</formula>
    </cfRule>
  </conditionalFormatting>
  <conditionalFormatting sqref="D47">
    <cfRule type="containsText" dxfId="6" priority="6" operator="containsText" text="Including;Not Applicable;Not included">
      <formula>NOT(ISERROR(SEARCH("Including;Not Applicable;Not included",D47)))</formula>
    </cfRule>
  </conditionalFormatting>
  <conditionalFormatting sqref="D67">
    <cfRule type="containsText" dxfId="5" priority="5" operator="containsText" text="Including;Not Applicable;Not included">
      <formula>NOT(ISERROR(SEARCH("Including;Not Applicable;Not included",D67)))</formula>
    </cfRule>
  </conditionalFormatting>
  <conditionalFormatting sqref="D68">
    <cfRule type="containsText" dxfId="4" priority="4" operator="containsText" text="Including;Not Applicable;Not included">
      <formula>NOT(ISERROR(SEARCH("Including;Not Applicable;Not included",D68)))</formula>
    </cfRule>
  </conditionalFormatting>
  <conditionalFormatting sqref="D70">
    <cfRule type="containsText" dxfId="3" priority="3" operator="containsText" text="Including;Not Applicable;Not included">
      <formula>NOT(ISERROR(SEARCH("Including;Not Applicable;Not included",D70)))</formula>
    </cfRule>
  </conditionalFormatting>
  <conditionalFormatting sqref="D72">
    <cfRule type="containsText" dxfId="2" priority="2" operator="containsText" text="Including;Not Applicable;Not included">
      <formula>NOT(ISERROR(SEARCH("Including;Not Applicable;Not included",D72)))</formula>
    </cfRule>
  </conditionalFormatting>
  <conditionalFormatting sqref="D73">
    <cfRule type="containsText" dxfId="1" priority="1" operator="containsText" text="Including;Not Applicable;Not included">
      <formula>NOT(ISERROR(SEARCH("Including;Not Applicable;Not included",D73)))</formula>
    </cfRule>
  </conditionalFormatting>
  <dataValidations disablePrompts="1" count="1">
    <dataValidation type="list" showInputMessage="1" showErrorMessage="1" errorTitle="Unrecognized format" error="Please choose among the following options: Included, Not applicable or Not included" promptTitle="Inclus dans le rapport ITIE" prompt="_x000a_Veuillez sélectionner l’une des options suivantes:_x000a__x000a_Inclus et rapproché_x000a_Inclus et rapproché en partie_x000a_Inclus et non rapproché_x000a_Pas Inclus_x000a_Non applicable" sqref="D12:D28 D55:D58 D30:D33 D50 D36:D42 D67:D70 D44:D47 D60:D65 D72:D76 D78:D83">
      <formula1>"Inclus et rapproché,Inclus et rapproché en partie,Inclus et non rapproché,Pas Inclus,Non applicable,&lt;sélectionner l'option&gt;"</formula1>
    </dataValidation>
  </dataValidations>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96B250-5876-409D-B6BA-801F6620CC9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E48121D-F315-4FBF-95C1-F6A0DE0AA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D40C06F-D28C-442F-9275-312E5DF78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Introduction</vt:lpstr>
      <vt:lpstr>1. About</vt:lpstr>
      <vt:lpstr>2. Contextual</vt:lpstr>
      <vt:lpstr>3. Revenues</vt:lpstr>
    </vt:vector>
  </TitlesOfParts>
  <Company>EITI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Karim Ghezaiel</cp:lastModifiedBy>
  <cp:lastPrinted>2014-09-23T08:46:05Z</cp:lastPrinted>
  <dcterms:created xsi:type="dcterms:W3CDTF">2014-08-29T11:25:27Z</dcterms:created>
  <dcterms:modified xsi:type="dcterms:W3CDTF">2016-02-01T15:50:17Z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