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Karim Ghezaiel\Desktop\Envoi Togo\"/>
    </mc:Choice>
  </mc:AlternateContent>
  <bookViews>
    <workbookView xWindow="0" yWindow="0" windowWidth="12645" windowHeight="7680" tabRatio="634" activeTab="3"/>
  </bookViews>
  <sheets>
    <sheet name="Introduction" sheetId="1" r:id="rId1"/>
    <sheet name="1. About" sheetId="2" r:id="rId2"/>
    <sheet name="2. Contextual" sheetId="3" r:id="rId3"/>
    <sheet name="3. Revenues " sheetId="5" r:id="rId4"/>
  </sheets>
  <definedNames>
    <definedName name="_xlnm._FilterDatabase" localSheetId="3" hidden="1">'3. Revenues '!$J$1:$J$110</definedName>
  </definedNames>
  <calcPr calcId="152511"/>
  <customWorkbookViews>
    <customWorkbookView name="Marinette omerville - Personal View" guid="{219EA9BF-B677-D74C-A618-845A184D319B}" autoUpdate="1" mergeInterval="5" personalView="1" xWindow="609" yWindow="86" windowWidth="1089" windowHeight="897"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83" i="5" l="1"/>
  <c r="H86" i="5"/>
  <c r="D8" i="3"/>
  <c r="D6" i="3"/>
  <c r="D5" i="3"/>
  <c r="I72" i="5" l="1"/>
  <c r="I67" i="5"/>
  <c r="I58" i="5"/>
  <c r="I52" i="5"/>
  <c r="I46" i="5"/>
  <c r="I34" i="5"/>
  <c r="I29" i="5"/>
  <c r="I82" i="5"/>
  <c r="I77" i="5"/>
  <c r="I76" i="5"/>
  <c r="I73" i="5"/>
  <c r="I71" i="5"/>
  <c r="I70" i="5"/>
  <c r="I68" i="5"/>
  <c r="I66" i="5"/>
  <c r="I65" i="5"/>
  <c r="I59" i="5"/>
  <c r="I57" i="5"/>
  <c r="I54" i="5"/>
  <c r="I53" i="5"/>
  <c r="I51" i="5"/>
  <c r="I49" i="5"/>
  <c r="I48" i="5"/>
  <c r="I43" i="5"/>
  <c r="I42" i="5"/>
  <c r="I35" i="5"/>
  <c r="I33" i="5"/>
  <c r="I32" i="5"/>
  <c r="I11" i="5"/>
  <c r="I10" i="5"/>
  <c r="I15" i="5" l="1"/>
  <c r="I16" i="5" l="1"/>
  <c r="I17" i="5"/>
  <c r="I26" i="5"/>
  <c r="I63" i="5"/>
  <c r="I22" i="5"/>
  <c r="I45" i="5"/>
  <c r="I60" i="5"/>
  <c r="I38" i="5"/>
  <c r="I14" i="5"/>
  <c r="I31" i="5"/>
  <c r="I79" i="5"/>
  <c r="I23" i="5"/>
  <c r="I78" i="5"/>
  <c r="I18" i="5"/>
  <c r="I20" i="5"/>
  <c r="I74" i="5"/>
  <c r="I64" i="5"/>
  <c r="I41" i="5"/>
  <c r="I19" i="5"/>
  <c r="I27" i="5"/>
  <c r="I61" i="5"/>
  <c r="I28" i="5"/>
  <c r="I37" i="5"/>
  <c r="I24" i="5"/>
  <c r="I30" i="5"/>
  <c r="I56" i="5"/>
  <c r="I39" i="5"/>
  <c r="I75" i="5"/>
  <c r="I13" i="5"/>
  <c r="I25" i="5"/>
  <c r="S9" i="5"/>
  <c r="K9" i="5" l="1"/>
  <c r="I36" i="5"/>
  <c r="I62" i="5"/>
  <c r="O9" i="5"/>
  <c r="I81" i="5"/>
  <c r="I50" i="5"/>
  <c r="I47" i="5"/>
  <c r="I55" i="5"/>
  <c r="I40" i="5"/>
  <c r="I21" i="5"/>
  <c r="I44" i="5"/>
  <c r="I69" i="5"/>
  <c r="I80" i="5"/>
  <c r="I12" i="5"/>
  <c r="I86" i="5" s="1"/>
  <c r="J9" i="5"/>
  <c r="M9" i="5"/>
  <c r="Q9" i="5" l="1"/>
  <c r="L9" i="5" l="1"/>
  <c r="N9" i="5"/>
  <c r="U9" i="5"/>
  <c r="W9" i="5" l="1"/>
  <c r="R9" i="5"/>
  <c r="P9" i="5"/>
  <c r="Y9" i="5"/>
  <c r="AA9" i="5" l="1"/>
  <c r="V9" i="5"/>
  <c r="T9" i="5"/>
  <c r="AC9" i="5"/>
  <c r="AE9" i="5" l="1"/>
  <c r="X9" i="5"/>
  <c r="AG9" i="5"/>
  <c r="Z9" i="5"/>
  <c r="AI9" i="5" l="1"/>
  <c r="AK9" i="5"/>
  <c r="AB9" i="5"/>
  <c r="AD9" i="5"/>
  <c r="AQ9" i="5" l="1"/>
  <c r="AM9" i="5"/>
  <c r="AH9" i="5"/>
  <c r="AS9" i="5"/>
  <c r="AO9" i="5"/>
  <c r="AF9" i="5"/>
  <c r="AJ9" i="5" l="1"/>
  <c r="AL9" i="5"/>
  <c r="AT9" i="5" l="1"/>
  <c r="AP9" i="5"/>
  <c r="AN9" i="5"/>
  <c r="AR9" i="5"/>
  <c r="D49" i="3" l="1"/>
  <c r="D43" i="3"/>
</calcChain>
</file>

<file path=xl/sharedStrings.xml><?xml version="1.0" encoding="utf-8"?>
<sst xmlns="http://schemas.openxmlformats.org/spreadsheetml/2006/main" count="600" uniqueCount="364">
  <si>
    <t>PDF</t>
  </si>
  <si>
    <t xml:space="preserve"> </t>
  </si>
  <si>
    <t>11E</t>
  </si>
  <si>
    <t>111E</t>
  </si>
  <si>
    <t>1112E1</t>
  </si>
  <si>
    <t>1112E2</t>
  </si>
  <si>
    <t>112E</t>
  </si>
  <si>
    <t>113E</t>
  </si>
  <si>
    <t>114E</t>
  </si>
  <si>
    <t>1141E</t>
  </si>
  <si>
    <t>1142E</t>
  </si>
  <si>
    <t>1145E</t>
  </si>
  <si>
    <t>114521E</t>
  </si>
  <si>
    <t>114522E</t>
  </si>
  <si>
    <t>11451E</t>
  </si>
  <si>
    <t>115E</t>
  </si>
  <si>
    <t>1151E</t>
  </si>
  <si>
    <t>1152E</t>
  </si>
  <si>
    <t>1153E1</t>
  </si>
  <si>
    <t>116E</t>
  </si>
  <si>
    <t>12E</t>
  </si>
  <si>
    <t>1212E</t>
  </si>
  <si>
    <t>14E</t>
  </si>
  <si>
    <t>141E</t>
  </si>
  <si>
    <t>1412E</t>
  </si>
  <si>
    <t>1412E1</t>
  </si>
  <si>
    <t>1412E2</t>
  </si>
  <si>
    <t>1413E</t>
  </si>
  <si>
    <t>1415E</t>
  </si>
  <si>
    <t>1415E1</t>
  </si>
  <si>
    <t>1415E2</t>
  </si>
  <si>
    <t>1415E31</t>
  </si>
  <si>
    <t>1415E32</t>
  </si>
  <si>
    <t>1415E4</t>
  </si>
  <si>
    <t>1415E5</t>
  </si>
  <si>
    <t>142E</t>
  </si>
  <si>
    <t>1421E</t>
  </si>
  <si>
    <t>1422E</t>
  </si>
  <si>
    <t>143E</t>
  </si>
  <si>
    <t>144E1</t>
  </si>
  <si>
    <t>Les données serviront à alimenter le référentiel mondial de données ITIE, disponible sur le site Internet international de l’ITIE.</t>
  </si>
  <si>
    <t>Les champs en orange doivent obligatoirement être complétés.</t>
  </si>
  <si>
    <t>Les champs en jaune sont facultatifs.</t>
  </si>
  <si>
    <t>À propos</t>
  </si>
  <si>
    <t>Pays</t>
  </si>
  <si>
    <t>Date de début</t>
  </si>
  <si>
    <t>Date de fin</t>
  </si>
  <si>
    <t>Administrateur indépendant</t>
  </si>
  <si>
    <t>Ajouter des rangs le cas échéant pour ajouter d'autres secteurs</t>
  </si>
  <si>
    <t>Autres</t>
  </si>
  <si>
    <t>Autre fichier, lien</t>
  </si>
  <si>
    <t>S'il y a plusieurs fichiers, ajouter des rangs le cas échéant</t>
  </si>
  <si>
    <t>Nombre d'entreprises déclarantes</t>
  </si>
  <si>
    <t>Devise de la déclaration</t>
  </si>
  <si>
    <t>Ventilation des données</t>
  </si>
  <si>
    <t>Code ISO de la devise</t>
  </si>
  <si>
    <t>Taux de conversion utilisé.  1 USD =</t>
  </si>
  <si>
    <t>Par flux de revenus</t>
  </si>
  <si>
    <t>Par entreprise</t>
  </si>
  <si>
    <t>Par projet</t>
  </si>
  <si>
    <t>Commentaires sur les éléments ci-dessus</t>
  </si>
  <si>
    <t>Informations contextuelles</t>
  </si>
  <si>
    <t>Ajouter des rangs le cas échéant</t>
  </si>
  <si>
    <t>Informations sur l'octroi et le transfert des licences</t>
  </si>
  <si>
    <t>Registre 2</t>
  </si>
  <si>
    <t>Ajouter/enlever des rangs le cas échéant, par registre</t>
  </si>
  <si>
    <t>Revenus du gouvernement tirés des entreprises extractives, par flux de revenus</t>
  </si>
  <si>
    <t>A. Classification GFS des flux de revenus</t>
  </si>
  <si>
    <t>Impôts</t>
  </si>
  <si>
    <t>Impôts sur la masse salariale et la force de travail</t>
  </si>
  <si>
    <t>Impôts sur la propriété</t>
  </si>
  <si>
    <t>Impôts sur les biens et services</t>
  </si>
  <si>
    <t>Droits d'accise</t>
  </si>
  <si>
    <t xml:space="preserve">  Impôts sur l'usage de biens/permission d'utiliser des biens ou d'exécuter des activités</t>
  </si>
  <si>
    <t>Droits de licence</t>
  </si>
  <si>
    <t>Taxes sur les émissions et la pollution</t>
  </si>
  <si>
    <t>Taxes sur les véhicules à moteur</t>
  </si>
  <si>
    <t>Taxes sur le commerce et les transactions au niveau international</t>
  </si>
  <si>
    <t xml:space="preserve">   Droits de douane et autres droits d'importation</t>
  </si>
  <si>
    <t xml:space="preserve">   Taxes sur les exportations</t>
  </si>
  <si>
    <t>Cotisations sociales</t>
  </si>
  <si>
    <t>Cotisations patronales à la sécurité sociale</t>
  </si>
  <si>
    <t>Autre revenu</t>
  </si>
  <si>
    <t>Revenu dégagé de la propriété</t>
  </si>
  <si>
    <t xml:space="preserve">   Dividendes</t>
  </si>
  <si>
    <t xml:space="preserve">      Des entreprises d'État</t>
  </si>
  <si>
    <t xml:space="preserve">   Retraits à partir du revenu de quasi-sociétés</t>
  </si>
  <si>
    <t>Loyers</t>
  </si>
  <si>
    <t xml:space="preserve">      Redevances</t>
  </si>
  <si>
    <t xml:space="preserve">      Primes</t>
  </si>
  <si>
    <t xml:space="preserve">         Livrée/payée directement à l'État</t>
  </si>
  <si>
    <t xml:space="preserve">      Autres paiements de loyer</t>
  </si>
  <si>
    <t>Ventes de marchandises et de services</t>
  </si>
  <si>
    <t xml:space="preserve">   Ventes de marchandises et de services par des entités de l'État</t>
  </si>
  <si>
    <t xml:space="preserve">   Frais administratifs pour services gouvernementaux</t>
  </si>
  <si>
    <t>Amendes, peines et forfaits</t>
  </si>
  <si>
    <t>Transferts volontaires à l'État (donations)</t>
  </si>
  <si>
    <t>E. Remarques</t>
  </si>
  <si>
    <t>Intitulé du flux de revenus dans le pays</t>
  </si>
  <si>
    <t>C. Entreprises</t>
  </si>
  <si>
    <t>Matières premières</t>
  </si>
  <si>
    <t>Nom juridique</t>
  </si>
  <si>
    <t>N° identification</t>
  </si>
  <si>
    <t>Enregistrer les chiffres tels que fournis par le gouvernement, corrigés après l'exercice de rapprochement.</t>
  </si>
  <si>
    <t>Sous-totaux</t>
  </si>
  <si>
    <t>Registre de la propriété réelle disponible au public</t>
  </si>
  <si>
    <t>Registre des contrats disponible au public</t>
  </si>
  <si>
    <t>Modèle pour le résumé des données du rapport ITIE</t>
  </si>
  <si>
    <t>Conformément à la Norme ITIE § 5.3.b :</t>
  </si>
  <si>
    <t>« Des données résumées de chaque rapport ITIE devront être communiquées au Secrétariat international par voie électronique en respectant le format de déclaration standard préétabli par le Secrétariat international. »</t>
  </si>
  <si>
    <t>Date de publication du rapport ITIE (c.-à-d. date où il a été rendu public)</t>
  </si>
  <si>
    <t>Minier</t>
  </si>
  <si>
    <t>Liens Internet vers le rapport ITIE, sur le site Internet national de l'ITIE</t>
  </si>
  <si>
    <t>Nombre d'entités de l'État déclarantes</t>
  </si>
  <si>
    <t>Secteurs couverts</t>
  </si>
  <si>
    <t>Si non, fournir une brève explication.</t>
  </si>
  <si>
    <t>Registre public des licences, pétrole</t>
  </si>
  <si>
    <t>Registre public des licences, minerais</t>
  </si>
  <si>
    <t>(C) énumération des entreprises qui font une déclaration, (D) enregistrement des paiements par flux de revenus et par entreprise, et (E) toute remarque justifiant les informations fournies.</t>
  </si>
  <si>
    <t>Cette feuille de travail couvre les éléments suivants: (A) identification de l'inclusion ou non d'un flux de revenus dans le rapport ITIE, (B) énumération des flux de revenus en fonction de leur classification correspondante,</t>
  </si>
  <si>
    <t>Codes GFS des flux de revenus issus des entreprises extractives</t>
  </si>
  <si>
    <t>Impôts sur le revenu, le bénéfice et les plus-values</t>
  </si>
  <si>
    <t xml:space="preserve">   Impôts ordinaires sur le revenu, le bénéfice et les plus-values</t>
  </si>
  <si>
    <t>Inclus dans le rapport ITIE</t>
  </si>
  <si>
    <t xml:space="preserve">   Impôts extraordinaires sur le revenu, le bénéfice et les plus-values</t>
  </si>
  <si>
    <t>Impôts généraux sur les biens et services (TVA, taxe sur les ventes, taxe sur le chiffre d'affaires</t>
  </si>
  <si>
    <t xml:space="preserve">   Bénéfices des monopoles fiscaux sur les ressources naturelles</t>
  </si>
  <si>
    <t>Autres impôts payés par les entreprises exploitant des ressources naturelles</t>
  </si>
  <si>
    <t xml:space="preserve">      Issus de la participation de l'État (fonds propres)</t>
  </si>
  <si>
    <t xml:space="preserve">      Droits associés à la production (en nature ou en espèces)</t>
  </si>
  <si>
    <t xml:space="preserve">         Livrée/payée à une/des entreprise(s) d'État</t>
  </si>
  <si>
    <t xml:space="preserve">      Transferts obligatoires à l'État (infrastructures et autres éléments)</t>
  </si>
  <si>
    <t>La partie 1 couvre les informations essentielles à propos du rapport.</t>
  </si>
  <si>
    <t>La partie 2 concerne la disponibilité des données contextuelles, conformément aux Exigences n° 3 et n° 4.</t>
  </si>
  <si>
    <t>Le modèle comporte trois parties (feuilles de travail) :</t>
  </si>
  <si>
    <t>Année fiscale couverte par le rapport</t>
  </si>
  <si>
    <t>Pétrolier</t>
  </si>
  <si>
    <t>Gazier</t>
  </si>
  <si>
    <t>La partie 3 couvre les données relatives aux revenus du gouvernement, ventilées par flux de revenus et par entreprise. On trouvera un exemple de cette dernière partie complétée, avec les données du rapport ITIE 2012 de la Norvège, dans la dernière feuille de travail.</t>
  </si>
  <si>
    <t>Nom</t>
  </si>
  <si>
    <t>Organisation</t>
  </si>
  <si>
    <t>Adresse électronique</t>
  </si>
  <si>
    <t>Coordonnées de la personne qui a rempli ce formulaire</t>
  </si>
  <si>
    <t>Contribution des industries extractives à l'économie (3.4)</t>
  </si>
  <si>
    <t xml:space="preserve">Modifier l'entrée sélectionnée par défaut dans la colonne « unité » le cas échéant. </t>
  </si>
  <si>
    <t>USD</t>
  </si>
  <si>
    <r>
      <rPr>
        <i/>
        <sz val="10"/>
        <color theme="1"/>
        <rFont val="Calibri"/>
        <family val="2"/>
        <scheme val="minor"/>
      </rPr>
      <t>Ajouter/enlever des rangs le cas échéant, par matière première.</t>
    </r>
    <r>
      <rPr>
        <sz val="10"/>
        <color theme="1"/>
        <rFont val="Calibri"/>
        <family val="2"/>
        <scheme val="minor"/>
      </rPr>
      <t xml:space="preserve"> </t>
    </r>
  </si>
  <si>
    <t>Unité</t>
  </si>
  <si>
    <t>URL direct vers la source ou, si celle-ci n'est pas disponible, vers la section du rapport ITIE</t>
  </si>
  <si>
    <t>Volume et valeur des exportations (3.5.b)</t>
  </si>
  <si>
    <t xml:space="preserve">Ajouter/enlever des rangs le cas échéant, par matière première. </t>
  </si>
  <si>
    <t>Répartition des revenus tirés des industries extractives (3.7.a)</t>
  </si>
  <si>
    <t>Les revenus extractifs sont-ils enregistrés dans le budget/les comptes du gouvernement ?</t>
  </si>
  <si>
    <t>Registre des licences (3.9)</t>
  </si>
  <si>
    <t>Ajouter des rangs le cas échéant, par registre</t>
  </si>
  <si>
    <t>Octroi des licences (3.10)</t>
  </si>
  <si>
    <t>Propriété réelle (3.11)</t>
  </si>
  <si>
    <t>Contrats (3.12)</t>
  </si>
  <si>
    <t>Les contrats sont-ils divulgués ?</t>
  </si>
  <si>
    <t>Le rapport prend-il en compte la politique du gouvernement concernant la divulgation des contrats ?</t>
  </si>
  <si>
    <t xml:space="preserve">Vente de la part de production revenant à l'État ou autres ventes perçues en nature (4.1.c) </t>
  </si>
  <si>
    <t>Le rapport prend-il cette question en compte ?</t>
  </si>
  <si>
    <t>Total des revenus perçus ?</t>
  </si>
  <si>
    <t>Fourniture d'infrastructures et accords de troc (4.1.d)</t>
  </si>
  <si>
    <t>Dépenses sociales (4.1.e)</t>
  </si>
  <si>
    <t>Modifier l'entrée sélectionnée par défaut dans la colonne « unité » le cas échéant.</t>
  </si>
  <si>
    <t>Le rapport prend-il en compte les dépenses sociales ?</t>
  </si>
  <si>
    <t>Le rapport prend-il en compte les revenus provenant du transport ?</t>
  </si>
  <si>
    <t>Revenus provenant du transport (4.1.f)</t>
  </si>
  <si>
    <t>Transferts infranationaux (4.2.e)</t>
  </si>
  <si>
    <t>Le rapport prend-il en compte les transferts infranationaux ?</t>
  </si>
  <si>
    <t>Le rapport prend-il en compte les paiements infranationaux ?</t>
  </si>
  <si>
    <t>Paiements infranationaux (4.2.d)</t>
  </si>
  <si>
    <t>Unité monétaire</t>
  </si>
  <si>
    <t>Revenus, tels que divulgués par le gouvernement</t>
  </si>
  <si>
    <t>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t>
  </si>
  <si>
    <t>TOTAL, rapproché</t>
  </si>
  <si>
    <t>D. Revenus rapprochés par flux de revenus et par entreprise</t>
  </si>
  <si>
    <t>Le Secrétariat international peut prodiguer conseils et soutien sur demande. Veuillez le contacter à secretariat@eiti.org.</t>
  </si>
  <si>
    <t>Volume et valeur de la production (3.5.a)</t>
  </si>
  <si>
    <t>Si oui, indiquer le lien vers les comptes du gouvernement où sont enregistrés les revenus.</t>
  </si>
  <si>
    <t>Indiquer le lien vers les autres rapports financiers où sont enregistrés les revenus.</t>
  </si>
  <si>
    <t>Si incomplet ou non disponible, donner une explication.</t>
  </si>
  <si>
    <t>Volume total vendu ? (Préciser l'unité, ajouter des rangs le cas échéant)</t>
  </si>
  <si>
    <t>Si oui, quel est le montant total des revenus perçus ?</t>
  </si>
  <si>
    <t>Entrée. Si oui, donner une référence de la section afférente dans le rapport ITIE.</t>
  </si>
  <si>
    <t>Entrée</t>
  </si>
  <si>
    <t>Nom de l'organisme gouvernemental destinataire</t>
  </si>
  <si>
    <t>TOTAL, divulgué par le gouvernement</t>
  </si>
  <si>
    <t>Version 1.1 du 5 mars 2015</t>
  </si>
  <si>
    <r>
      <t xml:space="preserve">Le présent formulaire modèle devra être rempli intégralement par le secrétariat national et </t>
    </r>
    <r>
      <rPr>
        <u/>
        <sz val="11"/>
        <color rgb="FF000000"/>
        <rFont val="Calibri"/>
        <family val="2"/>
        <scheme val="minor"/>
      </rPr>
      <t>retourné par courrier électronique</t>
    </r>
    <r>
      <rPr>
        <sz val="11"/>
        <color rgb="FF000000"/>
        <rFont val="Calibri"/>
        <family val="2"/>
        <scheme val="minor"/>
      </rPr>
      <t xml:space="preserve"> au Secrétariat international de l’ITIE suite à la publication du rapport.</t>
    </r>
  </si>
  <si>
    <t>Fichier de données électronique (csv, Excel)</t>
  </si>
  <si>
    <t>PIB - industries extractives (valeur ajoutée brute)</t>
  </si>
  <si>
    <t>PIB - tous secteurs</t>
  </si>
  <si>
    <t xml:space="preserve">Revenus du gouvernement - tous secteurs </t>
  </si>
  <si>
    <t>Exportations - industries extractives</t>
  </si>
  <si>
    <t>Exportations - tous secteurs</t>
  </si>
  <si>
    <t>15E</t>
  </si>
  <si>
    <t>Revenus non classés</t>
  </si>
  <si>
    <t>B. Flux de revenus (y compris ceux non rapprochés)</t>
  </si>
  <si>
    <t xml:space="preserve">Indiquer si le flux de revenus est « inclus et rapproché », « inclus et rapproché en partie » ou « inclus et non rapproché »,  « non applicable », « pas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 </t>
  </si>
  <si>
    <t>Commentaires</t>
  </si>
  <si>
    <t>Togo</t>
  </si>
  <si>
    <t>Moore Stephens LLP</t>
  </si>
  <si>
    <t>Oui</t>
  </si>
  <si>
    <t>Non</t>
  </si>
  <si>
    <t xml:space="preserve">Communauté Financière Africaine (BCEAO) Franc </t>
  </si>
  <si>
    <t>https://eiti.org/report/togo/2012</t>
  </si>
  <si>
    <t>Aymen Gaaliche</t>
  </si>
  <si>
    <t>aymen.gaaliche@moorestepehens.com</t>
  </si>
  <si>
    <t>3.5. Contribution économique du secteur extractif</t>
  </si>
  <si>
    <t>1.1.1. Revenus générés par le secteur extractif</t>
  </si>
  <si>
    <t>1.2. Exportations</t>
  </si>
  <si>
    <t>Or</t>
  </si>
  <si>
    <t>Tonne</t>
  </si>
  <si>
    <t>5.2. Conciliation des données sur la production</t>
  </si>
  <si>
    <t>Calcaire</t>
  </si>
  <si>
    <t>Fer</t>
  </si>
  <si>
    <t>Gravier</t>
  </si>
  <si>
    <t>m3</t>
  </si>
  <si>
    <t>Eau</t>
  </si>
  <si>
    <t>1.5.3. Conciliation des volumes et des valeurs des exportations</t>
  </si>
  <si>
    <t>KG</t>
  </si>
  <si>
    <t>Phosphate</t>
  </si>
  <si>
    <t>Concassés</t>
  </si>
  <si>
    <t>3.5.1. Contribution dans le budget de l’Etat</t>
  </si>
  <si>
    <t xml:space="preserve">Code minier </t>
  </si>
  <si>
    <t>d) Types des titres miniers</t>
  </si>
  <si>
    <t>7.1. Recommandations 2012</t>
  </si>
  <si>
    <t>Non applicable</t>
  </si>
  <si>
    <t>6.5. Accords de Troc</t>
  </si>
  <si>
    <t>6.2. Paiements sociaux</t>
  </si>
  <si>
    <t>6.3. Transferts infranationaux</t>
  </si>
  <si>
    <t>FCFA</t>
  </si>
  <si>
    <t>SNPT</t>
  </si>
  <si>
    <t>WACEM</t>
  </si>
  <si>
    <t>SCANTOGO Mines</t>
  </si>
  <si>
    <t>MM Mining</t>
  </si>
  <si>
    <t>POMAR</t>
  </si>
  <si>
    <t>BB VITALE</t>
  </si>
  <si>
    <t>Voltic Togo SARL</t>
  </si>
  <si>
    <t>ACI Togo (*)</t>
  </si>
  <si>
    <t>TdE (**)</t>
  </si>
  <si>
    <t>WAFEX</t>
  </si>
  <si>
    <t>SOLTRANS</t>
  </si>
  <si>
    <t>Granutogo</t>
  </si>
  <si>
    <t>RRCC</t>
  </si>
  <si>
    <t>SGM</t>
  </si>
  <si>
    <t>G&amp;B African Resources</t>
  </si>
  <si>
    <t>TERRA Métaux rares</t>
  </si>
  <si>
    <t>Global Merchants</t>
  </si>
  <si>
    <t>SONATRAC Togo (*)</t>
  </si>
  <si>
    <t>GTOA Sarl (*)</t>
  </si>
  <si>
    <t>Les Aigles</t>
  </si>
  <si>
    <t>Togo rail</t>
  </si>
  <si>
    <t>Etoile du Golfe</t>
  </si>
  <si>
    <t>COLAS</t>
  </si>
  <si>
    <t>Togo carrière</t>
  </si>
  <si>
    <t>EBOMAF SA.</t>
  </si>
  <si>
    <t>TGC S.A.</t>
  </si>
  <si>
    <t>SNCTPC (*)</t>
  </si>
  <si>
    <t>SAD (*)</t>
  </si>
  <si>
    <t>ADEOTI (*)</t>
  </si>
  <si>
    <t>CECO BTP (*)</t>
  </si>
  <si>
    <t>MIDNIGHT SUN (*)</t>
  </si>
  <si>
    <t>GER (*)</t>
  </si>
  <si>
    <t>SHEHU DAN FODIO (*)</t>
  </si>
  <si>
    <t>CARMAR Togo (*)</t>
  </si>
  <si>
    <t>SILME-BTP Sarl (*)</t>
  </si>
  <si>
    <t>STII (*)</t>
  </si>
  <si>
    <t xml:space="preserve">ENI </t>
  </si>
  <si>
    <t>073905K</t>
  </si>
  <si>
    <t>962270 K</t>
  </si>
  <si>
    <t>071225T</t>
  </si>
  <si>
    <t>103815 R</t>
  </si>
  <si>
    <t>950093 B</t>
  </si>
  <si>
    <t>002963M</t>
  </si>
  <si>
    <t>950153J</t>
  </si>
  <si>
    <t>950859N</t>
  </si>
  <si>
    <t>129538L/ 082292W</t>
  </si>
  <si>
    <t>103820W</t>
  </si>
  <si>
    <t>121514C</t>
  </si>
  <si>
    <t>094129 B</t>
  </si>
  <si>
    <t>02286E</t>
  </si>
  <si>
    <t>084260 W</t>
  </si>
  <si>
    <t>051213 X</t>
  </si>
  <si>
    <t>102957X</t>
  </si>
  <si>
    <t>122197P</t>
  </si>
  <si>
    <t>990614 O</t>
  </si>
  <si>
    <t>094579 V</t>
  </si>
  <si>
    <t>Reherche</t>
  </si>
  <si>
    <t>Manganèse</t>
  </si>
  <si>
    <t>Inclus et rapproché</t>
  </si>
  <si>
    <t>Impôt Minimum Forfaitaire (IMF)</t>
  </si>
  <si>
    <t>Commissariat des Impôts (CI)</t>
  </si>
  <si>
    <t>Impôt sur les Sociétés (IS)</t>
  </si>
  <si>
    <t>Impôt sur le Revenu des Personnes Physiques IRPP/IRTS</t>
  </si>
  <si>
    <t>Impôt sur le Revenu des Capitaux  Mobiliers (IRCM)</t>
  </si>
  <si>
    <t>Taxe professionnelle (TP)</t>
  </si>
  <si>
    <t>Taxes sur Salaires (TS)</t>
  </si>
  <si>
    <t>Taxes Complémentaires sur Salaire (TCS)</t>
  </si>
  <si>
    <t>Retenue sur prestation de services (RSPS)</t>
  </si>
  <si>
    <t>Taxe professionnelle unique (TPU)</t>
  </si>
  <si>
    <t>Taxes d'autorisation d'embauche</t>
  </si>
  <si>
    <t>Direction Générale du travail et de lois Sociales (DGTLS)</t>
  </si>
  <si>
    <t>Frais d'attestation de paiement de créance de salaire</t>
  </si>
  <si>
    <t>Frais d'étude et de visa des règlements intérieurs</t>
  </si>
  <si>
    <t>Taxes de visa des contrats des étrangers</t>
  </si>
  <si>
    <t>Frais de certification de la qualité de documents</t>
  </si>
  <si>
    <t>Taxe de visa des contrats d'apprentissage</t>
  </si>
  <si>
    <t>Taxes Foncières (TF)</t>
  </si>
  <si>
    <t>Retenue sur loyer (RSL)</t>
  </si>
  <si>
    <t>Taxe sur la Valeur Ajoutée (TVA)</t>
  </si>
  <si>
    <t>Taxe sur la Valeur Ajoutée (TVA) au cordon douanier</t>
  </si>
  <si>
    <t>Commissariat des Douanes et Droits Indirects (CDDI)</t>
  </si>
  <si>
    <t>Frais d’instruction du dossier</t>
  </si>
  <si>
    <t>Direction Générale des Mines et de la Géologie (DGMG)</t>
  </si>
  <si>
    <t>Droits Fixes</t>
  </si>
  <si>
    <t>Bonus de signature</t>
  </si>
  <si>
    <t>Direction Générale des Hydrocarbures  (DGH)</t>
  </si>
  <si>
    <t>Taxe d'enlèvement d'ordure (TEO)</t>
  </si>
  <si>
    <t>Taxe sur la délivrance de conformité environnementale</t>
  </si>
  <si>
    <t>Agence Nationale de Gestion de l'Environnement (ANGE)</t>
  </si>
  <si>
    <t>Certificat de régularisation environnementale</t>
  </si>
  <si>
    <t>Droit de Douane (DD-RS-PCS-PC-RI et autres)</t>
  </si>
  <si>
    <t>Taxe sur la commercialisation des pierres et substances précieuses</t>
  </si>
  <si>
    <t>Taxe de prélèvement d’eau dans la nappe</t>
  </si>
  <si>
    <t>Togolaise des Eaux (TdE)</t>
  </si>
  <si>
    <t>Caisse Nationale de Sécurité Sociale (CNSS)</t>
  </si>
  <si>
    <t>Dividendes</t>
  </si>
  <si>
    <t xml:space="preserve"> Direction Générale du Trésor et de la Comptabilité Publique (DGTCP)</t>
  </si>
  <si>
    <t>Avances sur dividendes</t>
  </si>
  <si>
    <t>Redevances  Superficiaires</t>
  </si>
  <si>
    <t>Prélèvement pétrolier additionnel</t>
  </si>
  <si>
    <t>Redevance proportionnelle à la production</t>
  </si>
  <si>
    <t>Redevances Superficiaires annuelle</t>
  </si>
  <si>
    <t>Redevances Minières (Royalties)</t>
  </si>
  <si>
    <t>Paiements directs aux communes et aux préfectures</t>
  </si>
  <si>
    <t>Communes et préfectures des localités minières</t>
  </si>
  <si>
    <t>Redressements fiscaux et pénalités payés au CI</t>
  </si>
  <si>
    <t>Pénalités douanières</t>
  </si>
  <si>
    <t>Taxe sur la Fabrication et la commercialisation des boissons</t>
  </si>
  <si>
    <t>Droit d’Enregistrement</t>
  </si>
  <si>
    <t>Paiements au Fond Spécial d'Electrification (FSE)</t>
  </si>
  <si>
    <t>Autorité de réglementation du secteur de l'électricité (ARSE)</t>
  </si>
  <si>
    <t>Autres paiements significatifs versés à l'Etat  &gt; 5 millions de FCFA</t>
  </si>
  <si>
    <t>Autres administrations</t>
  </si>
  <si>
    <t>Commerce de l'Or / Exploitation de nappe souterraine</t>
  </si>
  <si>
    <t xml:space="preserve">Revenus du gouvernement - venant des industries extractives </t>
  </si>
  <si>
    <t>3.2.5 Production minière</t>
  </si>
  <si>
    <t xml:space="preserve">Diamant </t>
  </si>
  <si>
    <t>Carat</t>
  </si>
  <si>
    <t>Le Togo ne dispose pas d'un cadastre minier. Un projet est encours</t>
  </si>
  <si>
    <t>N/A</t>
  </si>
  <si>
    <t>Marbre</t>
  </si>
  <si>
    <t>Commerce Or</t>
  </si>
  <si>
    <t>Recherche pétrolière</t>
  </si>
  <si>
    <t>Carrières</t>
  </si>
  <si>
    <t>Transport</t>
  </si>
  <si>
    <t>Recherche</t>
  </si>
  <si>
    <t>Inclus et non rapproché</t>
  </si>
  <si>
    <t>Paiments sociaux</t>
  </si>
  <si>
    <t>NA</t>
  </si>
  <si>
    <t>Paiements effecués par les sociétés non retenues dans le perimtre de conciliation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</si>
</sst>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yyyy\-mm\-dd;@"/>
    <numFmt numFmtId="165" formatCode="_-* #,##0\ _€_-;\-* #,##0\ _€_-;_-* &quot;-&quot;??\ _€_-;_-@_-"/>
  </numFmts>
  <fonts count="36">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u/>
      <sz val="10"/>
      <color rgb="FFFF0000"/>
      <name val="Calibri"/>
      <family val="2"/>
      <scheme val="minor"/>
    </font>
    <font>
      <sz val="20"/>
      <color theme="1"/>
      <name val="Calibri"/>
      <family val="2"/>
    </font>
    <font>
      <sz val="10"/>
      <color rgb="FFFF0000"/>
      <name val="Calibri (Body)"/>
    </font>
    <font>
      <b/>
      <sz val="16"/>
      <color rgb="FF000000"/>
      <name val="Calibri (Body)"/>
    </font>
    <font>
      <sz val="16"/>
      <color rgb="FF000000"/>
      <name val="Calibri"/>
      <family val="2"/>
      <scheme val="minor"/>
    </font>
    <font>
      <i/>
      <sz val="11"/>
      <color rgb="FF000000"/>
      <name val="Calibri"/>
      <family val="2"/>
      <scheme val="minor"/>
    </font>
    <font>
      <sz val="11"/>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i/>
      <sz val="11"/>
      <color theme="1"/>
      <name val="Calibri"/>
      <family val="2"/>
      <scheme val="minor"/>
    </font>
    <font>
      <sz val="12"/>
      <color theme="1"/>
      <name val="Cambria"/>
      <family val="1"/>
    </font>
    <font>
      <b/>
      <sz val="16"/>
      <color rgb="FF000000"/>
      <name val="Times New Roman"/>
      <family val="1"/>
    </font>
    <font>
      <sz val="11"/>
      <color rgb="FF000000"/>
      <name val="Calibri"/>
      <family val="2"/>
    </font>
    <font>
      <i/>
      <sz val="10"/>
      <color rgb="FF000000"/>
      <name val="Calibri"/>
      <family val="2"/>
      <scheme val="minor"/>
    </font>
    <font>
      <u/>
      <sz val="11"/>
      <color rgb="FF000000"/>
      <name val="Calibri"/>
      <family val="2"/>
      <scheme val="minor"/>
    </font>
    <font>
      <b/>
      <sz val="11"/>
      <color rgb="FF3F3F3F"/>
      <name val="Calibri"/>
      <family val="2"/>
      <scheme val="minor"/>
    </font>
    <font>
      <b/>
      <i/>
      <sz val="10"/>
      <color rgb="FF3F3F3F"/>
      <name val="Calibri"/>
      <family val="2"/>
      <scheme val="minor"/>
    </font>
    <font>
      <sz val="12"/>
      <color theme="1"/>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rgb="FFFFCC99"/>
        <bgColor rgb="FF000000"/>
      </patternFill>
    </fill>
    <fill>
      <patternFill patternType="solid">
        <fgColor theme="2"/>
        <bgColor indexed="64"/>
      </patternFill>
    </fill>
    <fill>
      <patternFill patternType="solid">
        <fgColor rgb="FFF2F2F2"/>
      </patternFill>
    </fill>
  </fills>
  <borders count="50">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ck">
        <color auto="1"/>
      </right>
      <top style="thick">
        <color auto="1"/>
      </top>
      <bottom style="thin">
        <color auto="1"/>
      </bottom>
      <diagonal/>
    </border>
    <border>
      <left style="thick">
        <color auto="1"/>
      </left>
      <right/>
      <top style="thin">
        <color auto="1"/>
      </top>
      <bottom/>
      <diagonal/>
    </border>
    <border>
      <left/>
      <right style="thick">
        <color auto="1"/>
      </right>
      <top/>
      <bottom/>
      <diagonal/>
    </border>
    <border>
      <left style="medium">
        <color auto="1"/>
      </left>
      <right style="thick">
        <color auto="1"/>
      </right>
      <top/>
      <bottom style="thin">
        <color auto="1"/>
      </bottom>
      <diagonal/>
    </border>
    <border>
      <left style="thick">
        <color auto="1"/>
      </left>
      <right/>
      <top style="thin">
        <color auto="1"/>
      </top>
      <bottom style="thick">
        <color auto="1"/>
      </bottom>
      <diagonal/>
    </border>
    <border>
      <left/>
      <right style="medium">
        <color auto="1"/>
      </right>
      <top/>
      <bottom style="thick">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right style="thick">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ck">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style="thin">
        <color auto="1"/>
      </left>
      <right style="thin">
        <color auto="1"/>
      </right>
      <top/>
      <bottom style="medium">
        <color indexed="64"/>
      </bottom>
      <diagonal/>
    </border>
  </borders>
  <cellStyleXfs count="30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3" borderId="4" applyNumberForma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3" fillId="14" borderId="31" applyNumberFormat="0" applyAlignment="0" applyProtection="0"/>
    <xf numFmtId="43" fontId="35" fillId="0" borderId="0" applyFont="0" applyFill="0" applyBorder="0" applyAlignment="0" applyProtection="0"/>
    <xf numFmtId="9" fontId="35" fillId="0" borderId="0" applyFont="0" applyFill="0" applyBorder="0" applyAlignment="0" applyProtection="0"/>
  </cellStyleXfs>
  <cellXfs count="177">
    <xf numFmtId="0" fontId="0" fillId="0" borderId="0" xfId="0"/>
    <xf numFmtId="0" fontId="1" fillId="0" borderId="0" xfId="0" applyFont="1"/>
    <xf numFmtId="0" fontId="1" fillId="0" borderId="0" xfId="0" applyFont="1" applyAlignment="1">
      <alignment vertical="top"/>
    </xf>
    <xf numFmtId="0" fontId="1" fillId="0" borderId="0" xfId="0" applyFont="1" applyBorder="1"/>
    <xf numFmtId="0" fontId="1" fillId="0" borderId="6" xfId="0" applyFont="1" applyBorder="1"/>
    <xf numFmtId="0" fontId="1" fillId="0" borderId="8" xfId="0" applyFont="1" applyBorder="1"/>
    <xf numFmtId="0" fontId="1" fillId="0" borderId="6" xfId="0" applyFont="1" applyBorder="1" applyAlignment="1">
      <alignment vertical="center" wrapText="1"/>
    </xf>
    <xf numFmtId="0" fontId="3" fillId="0" borderId="6" xfId="0" applyFont="1" applyBorder="1" applyAlignment="1">
      <alignment vertical="center" wrapText="1"/>
    </xf>
    <xf numFmtId="0" fontId="2" fillId="0" borderId="1" xfId="0" applyFont="1" applyBorder="1" applyAlignment="1">
      <alignment horizontal="right"/>
    </xf>
    <xf numFmtId="0" fontId="2" fillId="0" borderId="7" xfId="0" applyFont="1" applyBorder="1" applyAlignment="1">
      <alignment horizontal="right"/>
    </xf>
    <xf numFmtId="0" fontId="1" fillId="0" borderId="5" xfId="0" applyFont="1" applyBorder="1"/>
    <xf numFmtId="0" fontId="1" fillId="0" borderId="0" xfId="0" applyFont="1" applyAlignment="1">
      <alignment horizontal="right"/>
    </xf>
    <xf numFmtId="3" fontId="9" fillId="0" borderId="0" xfId="0" applyNumberFormat="1" applyFont="1"/>
    <xf numFmtId="0" fontId="1" fillId="0" borderId="3" xfId="0" applyFont="1" applyBorder="1"/>
    <xf numFmtId="0" fontId="8" fillId="0" borderId="2" xfId="0" applyFont="1" applyBorder="1"/>
    <xf numFmtId="0" fontId="2" fillId="0" borderId="1" xfId="0" applyFont="1" applyBorder="1" applyAlignment="1">
      <alignment horizontal="right" wrapText="1"/>
    </xf>
    <xf numFmtId="0" fontId="3" fillId="0" borderId="3" xfId="0" applyFont="1" applyBorder="1"/>
    <xf numFmtId="0" fontId="10" fillId="0" borderId="0" xfId="0" applyFont="1" applyAlignment="1">
      <alignment horizontal="left" vertical="center" wrapText="1"/>
    </xf>
    <xf numFmtId="0" fontId="10" fillId="0" borderId="0" xfId="0" applyFont="1" applyAlignment="1">
      <alignment horizontal="left" wrapText="1"/>
    </xf>
    <xf numFmtId="0" fontId="11" fillId="0" borderId="0" xfId="0" applyFont="1"/>
    <xf numFmtId="0" fontId="10" fillId="0" borderId="8" xfId="0" applyFont="1" applyBorder="1"/>
    <xf numFmtId="0" fontId="10" fillId="0" borderId="12" xfId="0" applyFont="1" applyBorder="1"/>
    <xf numFmtId="0" fontId="10" fillId="0" borderId="0" xfId="0" applyFont="1"/>
    <xf numFmtId="0" fontId="10" fillId="0" borderId="3" xfId="0" applyFont="1" applyBorder="1"/>
    <xf numFmtId="0" fontId="10" fillId="0" borderId="0" xfId="0" applyFont="1" applyBorder="1"/>
    <xf numFmtId="0" fontId="12" fillId="0" borderId="0" xfId="0" applyFont="1" applyAlignment="1">
      <alignment horizontal="left" wrapText="1"/>
    </xf>
    <xf numFmtId="0" fontId="14" fillId="0" borderId="0" xfId="0" applyFont="1"/>
    <xf numFmtId="0" fontId="14" fillId="0" borderId="3" xfId="0" applyFont="1" applyBorder="1"/>
    <xf numFmtId="0" fontId="14" fillId="0" borderId="12" xfId="0" applyFont="1" applyBorder="1"/>
    <xf numFmtId="0" fontId="10" fillId="0" borderId="14" xfId="0" applyFont="1" applyBorder="1"/>
    <xf numFmtId="0" fontId="13" fillId="0" borderId="12" xfId="0" applyFont="1" applyBorder="1"/>
    <xf numFmtId="0" fontId="12" fillId="6" borderId="0" xfId="0" applyFont="1" applyFill="1" applyBorder="1" applyAlignment="1">
      <alignment horizontal="left" wrapText="1"/>
    </xf>
    <xf numFmtId="0" fontId="13" fillId="0" borderId="0" xfId="0" applyFont="1" applyBorder="1"/>
    <xf numFmtId="0" fontId="15" fillId="0" borderId="0" xfId="0" applyFont="1" applyBorder="1"/>
    <xf numFmtId="0" fontId="16" fillId="0" borderId="0" xfId="128" applyFont="1"/>
    <xf numFmtId="0" fontId="15" fillId="0" borderId="0" xfId="0" applyFont="1" applyAlignment="1">
      <alignment horizontal="left" vertical="center" wrapText="1"/>
    </xf>
    <xf numFmtId="0" fontId="17" fillId="0" borderId="0" xfId="0" applyFont="1" applyAlignment="1">
      <alignment vertical="top"/>
    </xf>
    <xf numFmtId="0" fontId="18"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8" borderId="0" xfId="0" applyFont="1" applyFill="1" applyAlignment="1">
      <alignment horizontal="left" vertical="center"/>
    </xf>
    <xf numFmtId="0" fontId="1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2" fillId="7" borderId="0" xfId="0" applyFont="1" applyFill="1" applyAlignment="1">
      <alignment vertical="center"/>
    </xf>
    <xf numFmtId="0" fontId="22" fillId="9" borderId="0" xfId="0" applyFont="1" applyFill="1" applyAlignment="1">
      <alignment vertical="center"/>
    </xf>
    <xf numFmtId="0" fontId="22" fillId="9" borderId="0" xfId="0" applyFont="1" applyFill="1" applyAlignment="1">
      <alignment horizontal="left" vertical="center"/>
    </xf>
    <xf numFmtId="0" fontId="19"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3" borderId="10" xfId="27" applyFont="1" applyBorder="1" applyAlignment="1">
      <alignment vertical="center" wrapText="1"/>
    </xf>
    <xf numFmtId="164" fontId="10" fillId="4" borderId="15" xfId="0" applyNumberFormat="1" applyFont="1" applyFill="1" applyBorder="1" applyAlignment="1">
      <alignment horizontal="left" wrapText="1"/>
    </xf>
    <xf numFmtId="0" fontId="10" fillId="5" borderId="15" xfId="0" applyFont="1" applyFill="1" applyBorder="1" applyAlignment="1">
      <alignment horizontal="left" wrapText="1"/>
    </xf>
    <xf numFmtId="0" fontId="10" fillId="4" borderId="11" xfId="0" applyFont="1" applyFill="1" applyBorder="1" applyAlignment="1">
      <alignment horizontal="left" wrapText="1"/>
    </xf>
    <xf numFmtId="164" fontId="10" fillId="4" borderId="13" xfId="0" applyNumberFormat="1" applyFont="1" applyFill="1" applyBorder="1" applyAlignment="1">
      <alignment horizontal="left" wrapText="1"/>
    </xf>
    <xf numFmtId="0" fontId="10" fillId="4" borderId="13" xfId="0" applyFont="1" applyFill="1" applyBorder="1" applyAlignment="1">
      <alignment horizontal="left" wrapText="1"/>
    </xf>
    <xf numFmtId="0" fontId="10" fillId="5" borderId="13" xfId="0" applyFont="1" applyFill="1" applyBorder="1" applyAlignment="1">
      <alignment horizontal="left" wrapText="1"/>
    </xf>
    <xf numFmtId="0" fontId="1" fillId="0" borderId="0" xfId="0" applyFont="1" applyBorder="1" applyAlignment="1">
      <alignment vertical="top" wrapText="1"/>
    </xf>
    <xf numFmtId="0" fontId="3" fillId="0" borderId="0" xfId="0" applyFont="1" applyBorder="1" applyAlignment="1">
      <alignment vertical="top" wrapText="1"/>
    </xf>
    <xf numFmtId="0" fontId="2" fillId="0" borderId="7" xfId="0" applyFont="1" applyBorder="1" applyAlignment="1">
      <alignment vertical="top"/>
    </xf>
    <xf numFmtId="0" fontId="2" fillId="0" borderId="9" xfId="0" applyFont="1" applyBorder="1" applyAlignment="1">
      <alignment vertical="center" wrapText="1"/>
    </xf>
    <xf numFmtId="0" fontId="2" fillId="0" borderId="7" xfId="0" applyFont="1" applyBorder="1" applyAlignment="1">
      <alignment vertical="center" wrapText="1"/>
    </xf>
    <xf numFmtId="3" fontId="9" fillId="0" borderId="8" xfId="0" applyNumberFormat="1" applyFont="1" applyBorder="1"/>
    <xf numFmtId="0" fontId="3" fillId="0" borderId="9" xfId="0" applyFont="1" applyBorder="1" applyAlignment="1">
      <alignment horizontal="right"/>
    </xf>
    <xf numFmtId="3" fontId="3" fillId="0" borderId="6" xfId="0" applyNumberFormat="1" applyFont="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23" fillId="2" borderId="1" xfId="0" applyFont="1" applyFill="1" applyBorder="1" applyAlignment="1">
      <alignment horizontal="left" vertical="top" wrapText="1"/>
    </xf>
    <xf numFmtId="0" fontId="23" fillId="0" borderId="0" xfId="0" applyFont="1" applyBorder="1" applyAlignment="1">
      <alignment vertical="top" wrapText="1"/>
    </xf>
    <xf numFmtId="0" fontId="24" fillId="2" borderId="1" xfId="0" applyFont="1" applyFill="1" applyBorder="1" applyAlignment="1">
      <alignment horizontal="left" vertical="top" wrapText="1"/>
    </xf>
    <xf numFmtId="0" fontId="24" fillId="0" borderId="0" xfId="0" applyFont="1" applyBorder="1" applyAlignment="1">
      <alignment vertical="top" wrapText="1"/>
    </xf>
    <xf numFmtId="0" fontId="23" fillId="2" borderId="1" xfId="0" applyFont="1" applyFill="1" applyBorder="1" applyAlignment="1">
      <alignment horizontal="left" vertical="top"/>
    </xf>
    <xf numFmtId="0" fontId="24" fillId="2" borderId="1" xfId="0" applyFont="1" applyFill="1" applyBorder="1" applyAlignment="1">
      <alignment horizontal="left" vertical="top"/>
    </xf>
    <xf numFmtId="0" fontId="8" fillId="0" borderId="0" xfId="0" applyFont="1" applyAlignment="1">
      <alignment vertical="top"/>
    </xf>
    <xf numFmtId="0" fontId="26" fillId="0" borderId="0" xfId="0" applyFont="1" applyAlignment="1"/>
    <xf numFmtId="0" fontId="25" fillId="0" borderId="0" xfId="0" applyFont="1" applyAlignment="1">
      <alignment vertical="top"/>
    </xf>
    <xf numFmtId="0" fontId="25" fillId="0" borderId="1" xfId="0" applyFont="1" applyBorder="1"/>
    <xf numFmtId="3" fontId="13" fillId="0" borderId="0" xfId="0" applyNumberFormat="1" applyFont="1"/>
    <xf numFmtId="0" fontId="14" fillId="0" borderId="0" xfId="0" applyFont="1" applyBorder="1"/>
    <xf numFmtId="0" fontId="10" fillId="6" borderId="0" xfId="0" applyFont="1" applyFill="1" applyBorder="1" applyAlignment="1">
      <alignment horizontal="left" wrapText="1"/>
    </xf>
    <xf numFmtId="0" fontId="13" fillId="0" borderId="8" xfId="0" applyFont="1" applyBorder="1"/>
    <xf numFmtId="0" fontId="27" fillId="0" borderId="0" xfId="0" applyFont="1"/>
    <xf numFmtId="0" fontId="28" fillId="0" borderId="0" xfId="0" applyFont="1" applyAlignment="1">
      <alignment vertical="center"/>
    </xf>
    <xf numFmtId="0" fontId="30" fillId="0" borderId="0" xfId="0" applyFont="1" applyAlignment="1">
      <alignment vertical="center"/>
    </xf>
    <xf numFmtId="0" fontId="30" fillId="10" borderId="0" xfId="0" applyFont="1" applyFill="1" applyAlignment="1">
      <alignment vertical="center"/>
    </xf>
    <xf numFmtId="0" fontId="29" fillId="0" borderId="0" xfId="0" applyFont="1"/>
    <xf numFmtId="0" fontId="21" fillId="0" borderId="0" xfId="0" applyFont="1"/>
    <xf numFmtId="0" fontId="22" fillId="0" borderId="0" xfId="0" applyFont="1"/>
    <xf numFmtId="0" fontId="30" fillId="5" borderId="0" xfId="0" applyFont="1" applyFill="1" applyAlignment="1">
      <alignment vertical="center"/>
    </xf>
    <xf numFmtId="164" fontId="10" fillId="4" borderId="17" xfId="0" applyNumberFormat="1" applyFont="1" applyFill="1" applyBorder="1" applyAlignment="1">
      <alignment horizontal="left" wrapText="1"/>
    </xf>
    <xf numFmtId="164" fontId="10" fillId="4" borderId="18" xfId="0" applyNumberFormat="1" applyFont="1" applyFill="1" applyBorder="1" applyAlignment="1">
      <alignment horizontal="left" wrapText="1"/>
    </xf>
    <xf numFmtId="0" fontId="10" fillId="5" borderId="18" xfId="0" applyFont="1" applyFill="1" applyBorder="1" applyAlignment="1">
      <alignment horizontal="left" wrapText="1"/>
    </xf>
    <xf numFmtId="164" fontId="10" fillId="4" borderId="19" xfId="0" applyNumberFormat="1" applyFont="1" applyFill="1" applyBorder="1" applyAlignment="1">
      <alignment horizontal="left" wrapText="1"/>
    </xf>
    <xf numFmtId="0" fontId="31" fillId="0" borderId="0" xfId="0" applyFont="1" applyBorder="1"/>
    <xf numFmtId="0" fontId="10" fillId="5" borderId="19" xfId="0" applyFont="1" applyFill="1" applyBorder="1" applyAlignment="1">
      <alignment horizontal="left" wrapText="1"/>
    </xf>
    <xf numFmtId="164" fontId="10" fillId="4" borderId="20" xfId="0" applyNumberFormat="1" applyFont="1" applyFill="1" applyBorder="1" applyAlignment="1">
      <alignment horizontal="left" wrapText="1"/>
    </xf>
    <xf numFmtId="164" fontId="10" fillId="4" borderId="14" xfId="0" applyNumberFormat="1" applyFont="1" applyFill="1" applyBorder="1" applyAlignment="1">
      <alignment horizontal="left" wrapText="1"/>
    </xf>
    <xf numFmtId="0" fontId="10" fillId="5" borderId="14" xfId="0" applyFont="1" applyFill="1" applyBorder="1" applyAlignment="1">
      <alignment horizontal="left" wrapText="1"/>
    </xf>
    <xf numFmtId="0" fontId="10" fillId="4" borderId="14" xfId="0" applyFont="1" applyFill="1" applyBorder="1" applyAlignment="1">
      <alignment horizontal="left" wrapText="1"/>
    </xf>
    <xf numFmtId="0" fontId="10" fillId="11" borderId="22" xfId="0" applyFont="1" applyFill="1" applyBorder="1" applyAlignment="1">
      <alignment horizontal="left" wrapText="1"/>
    </xf>
    <xf numFmtId="0" fontId="10" fillId="5" borderId="21" xfId="0" applyFont="1" applyFill="1" applyBorder="1" applyAlignment="1">
      <alignment horizontal="left" wrapText="1"/>
    </xf>
    <xf numFmtId="0" fontId="10" fillId="5" borderId="23" xfId="0" applyFont="1" applyFill="1" applyBorder="1" applyAlignment="1">
      <alignment horizontal="left" wrapText="1"/>
    </xf>
    <xf numFmtId="0" fontId="10" fillId="5" borderId="24" xfId="0" applyFont="1" applyFill="1" applyBorder="1" applyAlignment="1">
      <alignment horizontal="left" wrapText="1"/>
    </xf>
    <xf numFmtId="0" fontId="10" fillId="5" borderId="25" xfId="0" applyFont="1" applyFill="1" applyBorder="1" applyAlignment="1">
      <alignment horizontal="left" wrapText="1"/>
    </xf>
    <xf numFmtId="164" fontId="10" fillId="5" borderId="26" xfId="0" applyNumberFormat="1" applyFont="1" applyFill="1" applyBorder="1" applyAlignment="1">
      <alignment horizontal="left" wrapText="1"/>
    </xf>
    <xf numFmtId="0" fontId="10" fillId="4" borderId="16" xfId="0" applyFont="1" applyFill="1" applyBorder="1" applyAlignment="1">
      <alignment horizontal="left" vertical="center"/>
    </xf>
    <xf numFmtId="0" fontId="10" fillId="4" borderId="29" xfId="0" applyFont="1" applyFill="1" applyBorder="1" applyAlignment="1">
      <alignment horizontal="left" vertical="center"/>
    </xf>
    <xf numFmtId="0" fontId="1" fillId="0" borderId="28" xfId="0" applyFont="1" applyBorder="1"/>
    <xf numFmtId="0" fontId="8" fillId="0" borderId="27" xfId="0" applyFont="1" applyBorder="1"/>
    <xf numFmtId="0" fontId="2" fillId="0" borderId="0" xfId="0" applyFont="1" applyFill="1" applyBorder="1" applyAlignment="1">
      <alignment vertical="center" wrapText="1"/>
    </xf>
    <xf numFmtId="0" fontId="2" fillId="0" borderId="8" xfId="0" applyFont="1" applyBorder="1" applyAlignment="1">
      <alignment vertical="center" wrapText="1"/>
    </xf>
    <xf numFmtId="0" fontId="1" fillId="0" borderId="0" xfId="0" applyFont="1" applyFill="1" applyBorder="1" applyAlignment="1">
      <alignment vertical="center" wrapText="1"/>
    </xf>
    <xf numFmtId="0" fontId="2" fillId="0" borderId="9" xfId="0" applyFont="1" applyFill="1" applyBorder="1" applyAlignment="1">
      <alignment vertical="center" wrapText="1"/>
    </xf>
    <xf numFmtId="0" fontId="2" fillId="13" borderId="0" xfId="0" applyFont="1" applyFill="1" applyBorder="1" applyAlignment="1">
      <alignment horizontal="right"/>
    </xf>
    <xf numFmtId="3" fontId="2" fillId="13" borderId="0" xfId="0" applyNumberFormat="1" applyFont="1" applyFill="1" applyBorder="1"/>
    <xf numFmtId="0" fontId="6" fillId="12" borderId="6" xfId="0" applyFont="1" applyFill="1" applyBorder="1" applyAlignment="1">
      <alignment vertical="center" wrapText="1"/>
    </xf>
    <xf numFmtId="0" fontId="13" fillId="0" borderId="0" xfId="0" applyFont="1" applyAlignment="1">
      <alignment horizontal="left" wrapText="1"/>
    </xf>
    <xf numFmtId="0" fontId="34" fillId="14" borderId="31" xfId="298" applyFont="1" applyAlignment="1">
      <alignment horizontal="left" vertical="center" wrapText="1"/>
    </xf>
    <xf numFmtId="9" fontId="10" fillId="0" borderId="0" xfId="300" applyFont="1" applyAlignment="1">
      <alignment horizontal="left" vertical="center" wrapText="1"/>
    </xf>
    <xf numFmtId="0" fontId="0" fillId="0" borderId="0" xfId="0" applyAlignment="1">
      <alignment vertical="center"/>
    </xf>
    <xf numFmtId="0" fontId="6" fillId="3" borderId="6" xfId="27" applyFont="1" applyBorder="1" applyAlignment="1">
      <alignment vertical="center" wrapText="1"/>
    </xf>
    <xf numFmtId="0" fontId="1" fillId="2" borderId="1" xfId="0" applyFont="1" applyFill="1" applyBorder="1" applyAlignment="1">
      <alignment horizontal="left" vertical="center"/>
    </xf>
    <xf numFmtId="0" fontId="2" fillId="0" borderId="0" xfId="0" applyFont="1" applyBorder="1" applyAlignment="1">
      <alignment vertical="top" wrapText="1"/>
    </xf>
    <xf numFmtId="0" fontId="1" fillId="2" borderId="0" xfId="0" applyFont="1" applyFill="1" applyBorder="1" applyAlignment="1">
      <alignment horizontal="left" vertical="center"/>
    </xf>
    <xf numFmtId="0" fontId="6" fillId="3" borderId="0" xfId="27" applyFont="1" applyBorder="1" applyAlignment="1">
      <alignment vertical="center" wrapText="1"/>
    </xf>
    <xf numFmtId="3" fontId="2" fillId="13" borderId="0" xfId="0" applyNumberFormat="1" applyFont="1" applyFill="1" applyBorder="1" applyAlignment="1">
      <alignment horizontal="right"/>
    </xf>
    <xf numFmtId="0" fontId="34" fillId="14" borderId="32" xfId="298" applyFont="1" applyBorder="1" applyAlignment="1">
      <alignment horizontal="left" vertical="center" wrapText="1"/>
    </xf>
    <xf numFmtId="164" fontId="10" fillId="11" borderId="33" xfId="0" applyNumberFormat="1" applyFont="1" applyFill="1" applyBorder="1" applyAlignment="1">
      <alignment horizontal="left" wrapText="1"/>
    </xf>
    <xf numFmtId="164" fontId="10" fillId="4" borderId="34" xfId="0" applyNumberFormat="1" applyFont="1" applyFill="1" applyBorder="1" applyAlignment="1">
      <alignment horizontal="left" wrapText="1"/>
    </xf>
    <xf numFmtId="164" fontId="10" fillId="4" borderId="35" xfId="0" applyNumberFormat="1" applyFont="1" applyFill="1" applyBorder="1" applyAlignment="1">
      <alignment horizontal="left" wrapText="1"/>
    </xf>
    <xf numFmtId="164" fontId="10" fillId="4" borderId="36" xfId="0" applyNumberFormat="1" applyFont="1" applyFill="1" applyBorder="1" applyAlignment="1">
      <alignment horizontal="left" wrapText="1"/>
    </xf>
    <xf numFmtId="0" fontId="10" fillId="5" borderId="37" xfId="0" applyFont="1" applyFill="1" applyBorder="1" applyAlignment="1">
      <alignment horizontal="left" wrapText="1"/>
    </xf>
    <xf numFmtId="165" fontId="10" fillId="4" borderId="38" xfId="299" applyNumberFormat="1" applyFont="1" applyFill="1" applyBorder="1" applyAlignment="1">
      <alignment horizontal="right" wrapText="1"/>
    </xf>
    <xf numFmtId="164" fontId="10" fillId="4" borderId="39" xfId="0" applyNumberFormat="1" applyFont="1" applyFill="1" applyBorder="1" applyAlignment="1">
      <alignment horizontal="left" wrapText="1"/>
    </xf>
    <xf numFmtId="165" fontId="10" fillId="4" borderId="30" xfId="299" applyNumberFormat="1" applyFont="1" applyFill="1" applyBorder="1" applyAlignment="1">
      <alignment horizontal="right" wrapText="1"/>
    </xf>
    <xf numFmtId="165" fontId="10" fillId="4" borderId="30" xfId="299" applyNumberFormat="1" applyFont="1" applyFill="1" applyBorder="1" applyAlignment="1">
      <alignment horizontal="left" wrapText="1"/>
    </xf>
    <xf numFmtId="165" fontId="10" fillId="4" borderId="40" xfId="299" applyNumberFormat="1" applyFont="1" applyFill="1" applyBorder="1" applyAlignment="1">
      <alignment horizontal="center" wrapText="1"/>
    </xf>
    <xf numFmtId="164" fontId="10" fillId="4" borderId="41" xfId="0" applyNumberFormat="1" applyFont="1" applyFill="1" applyBorder="1" applyAlignment="1">
      <alignment horizontal="left" wrapText="1"/>
    </xf>
    <xf numFmtId="0" fontId="10" fillId="5" borderId="15" xfId="0" applyFont="1" applyFill="1" applyBorder="1" applyAlignment="1">
      <alignment horizontal="left"/>
    </xf>
    <xf numFmtId="0" fontId="10" fillId="4" borderId="43" xfId="0" applyFont="1" applyFill="1" applyBorder="1" applyAlignment="1">
      <alignment horizontal="left" wrapText="1"/>
    </xf>
    <xf numFmtId="0" fontId="10" fillId="4" borderId="44" xfId="0" applyFont="1" applyFill="1" applyBorder="1" applyAlignment="1">
      <alignment horizontal="left" vertical="center"/>
    </xf>
    <xf numFmtId="0" fontId="10" fillId="4" borderId="45" xfId="0" applyFont="1" applyFill="1" applyBorder="1" applyAlignment="1">
      <alignment horizontal="left" wrapText="1"/>
    </xf>
    <xf numFmtId="0" fontId="10" fillId="4" borderId="18" xfId="0" applyFont="1" applyFill="1" applyBorder="1" applyAlignment="1">
      <alignment horizontal="left" wrapText="1"/>
    </xf>
    <xf numFmtId="165" fontId="10" fillId="4" borderId="30" xfId="299" applyNumberFormat="1" applyFont="1" applyFill="1" applyBorder="1" applyAlignment="1">
      <alignment horizontal="left" vertical="center"/>
    </xf>
    <xf numFmtId="0" fontId="10" fillId="4" borderId="30" xfId="0" applyFont="1" applyFill="1" applyBorder="1" applyAlignment="1">
      <alignment horizontal="left" vertical="center"/>
    </xf>
    <xf numFmtId="0" fontId="10" fillId="4" borderId="17" xfId="0" applyFont="1" applyFill="1" applyBorder="1" applyAlignment="1">
      <alignment horizontal="left" wrapText="1"/>
    </xf>
    <xf numFmtId="0" fontId="10" fillId="4" borderId="46" xfId="0" applyFont="1" applyFill="1" applyBorder="1" applyAlignment="1">
      <alignment horizontal="left" vertical="center"/>
    </xf>
    <xf numFmtId="0" fontId="10" fillId="4" borderId="47" xfId="0" applyFont="1" applyFill="1" applyBorder="1" applyAlignment="1">
      <alignment horizontal="left" wrapText="1"/>
    </xf>
    <xf numFmtId="0" fontId="10" fillId="4" borderId="48" xfId="0" applyFont="1" applyFill="1" applyBorder="1" applyAlignment="1">
      <alignment horizontal="left" wrapText="1"/>
    </xf>
    <xf numFmtId="165" fontId="10" fillId="4" borderId="40" xfId="299" applyNumberFormat="1" applyFont="1" applyFill="1" applyBorder="1" applyAlignment="1">
      <alignment horizontal="left" vertical="center"/>
    </xf>
    <xf numFmtId="0" fontId="10" fillId="4" borderId="49" xfId="0" applyFont="1" applyFill="1" applyBorder="1" applyAlignment="1">
      <alignment horizontal="left" vertical="center"/>
    </xf>
    <xf numFmtId="0" fontId="10" fillId="4" borderId="41" xfId="0" applyFont="1" applyFill="1" applyBorder="1" applyAlignment="1">
      <alignment horizontal="left" wrapText="1"/>
    </xf>
    <xf numFmtId="0" fontId="1" fillId="0" borderId="0" xfId="0" applyFont="1" applyFill="1" applyBorder="1"/>
    <xf numFmtId="3" fontId="1" fillId="0" borderId="0" xfId="0" applyNumberFormat="1" applyFont="1"/>
    <xf numFmtId="3" fontId="2" fillId="0" borderId="6" xfId="0" applyNumberFormat="1" applyFont="1" applyBorder="1" applyAlignment="1">
      <alignment vertical="center" wrapText="1"/>
    </xf>
    <xf numFmtId="3" fontId="1" fillId="0" borderId="6" xfId="0" applyNumberFormat="1" applyFont="1" applyBorder="1" applyAlignment="1">
      <alignment vertical="center" wrapText="1"/>
    </xf>
    <xf numFmtId="0" fontId="10" fillId="10" borderId="30" xfId="0" applyFont="1" applyFill="1" applyBorder="1" applyAlignment="1">
      <alignment horizontal="left" wrapText="1"/>
    </xf>
    <xf numFmtId="0" fontId="10" fillId="10" borderId="16" xfId="0" applyFont="1" applyFill="1" applyBorder="1" applyAlignment="1">
      <alignment horizontal="left" wrapText="1"/>
    </xf>
    <xf numFmtId="0" fontId="10" fillId="10" borderId="38" xfId="0" applyFont="1" applyFill="1" applyBorder="1" applyAlignment="1">
      <alignment horizontal="left" wrapText="1"/>
    </xf>
    <xf numFmtId="0" fontId="10" fillId="10" borderId="42" xfId="0" applyFont="1" applyFill="1" applyBorder="1" applyAlignment="1">
      <alignment horizontal="left" wrapText="1"/>
    </xf>
    <xf numFmtId="0" fontId="8" fillId="0" borderId="2" xfId="0" applyFont="1" applyBorder="1" applyAlignment="1"/>
    <xf numFmtId="0" fontId="0" fillId="0" borderId="3" xfId="0" applyBorder="1" applyAlignment="1"/>
    <xf numFmtId="0" fontId="0" fillId="0" borderId="5" xfId="0" applyBorder="1" applyAlignment="1"/>
    <xf numFmtId="0" fontId="8" fillId="0" borderId="2" xfId="0" applyFont="1" applyBorder="1" applyAlignment="1">
      <alignment vertical="center" wrapText="1"/>
    </xf>
    <xf numFmtId="0" fontId="8" fillId="0" borderId="3" xfId="0" applyFont="1" applyBorder="1" applyAlignment="1">
      <alignment horizontal="left"/>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3" fontId="13" fillId="0" borderId="0" xfId="0" applyNumberFormat="1" applyFont="1" applyAlignment="1">
      <alignment vertical="center"/>
    </xf>
    <xf numFmtId="0" fontId="0" fillId="0" borderId="0" xfId="0" applyAlignment="1">
      <alignment vertical="center"/>
    </xf>
  </cellXfs>
  <cellStyles count="301">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Milliers" xfId="299" builtinId="3"/>
    <cellStyle name="Normal" xfId="0" builtinId="0"/>
    <cellStyle name="Pourcentage" xfId="300" builtinId="5"/>
    <cellStyle name="Sortie" xfId="298" builtinId="21"/>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6"/>
  <sheetViews>
    <sheetView showGridLines="0" showRowColHeaders="0" zoomScaleNormal="100" zoomScalePageLayoutView="150" workbookViewId="0">
      <selection activeCell="J12" sqref="J12"/>
    </sheetView>
  </sheetViews>
  <sheetFormatPr baseColWidth="10" defaultColWidth="3.5" defaultRowHeight="24" customHeight="1"/>
  <cols>
    <col min="1" max="1" width="3.5" style="42"/>
    <col min="2" max="2" width="3.5" style="42" customWidth="1"/>
    <col min="3" max="16384" width="3.5" style="42"/>
  </cols>
  <sheetData>
    <row r="1" spans="2:25" ht="15.95" customHeight="1"/>
    <row r="2" spans="2:25" ht="21">
      <c r="B2" s="89" t="s">
        <v>107</v>
      </c>
      <c r="C2" s="48"/>
      <c r="D2" s="48"/>
      <c r="E2" s="48"/>
      <c r="F2" s="48"/>
      <c r="G2" s="48"/>
      <c r="H2" s="48"/>
      <c r="I2" s="48"/>
      <c r="J2" s="48"/>
      <c r="K2" s="48"/>
      <c r="L2" s="48"/>
      <c r="M2" s="48"/>
      <c r="N2" s="48"/>
      <c r="O2" s="48"/>
      <c r="P2" s="48"/>
      <c r="Q2" s="48"/>
      <c r="R2" s="48"/>
      <c r="S2" s="38"/>
      <c r="T2" s="38"/>
      <c r="U2" s="38"/>
      <c r="V2" s="38"/>
      <c r="W2" s="38"/>
      <c r="X2" s="38"/>
      <c r="Y2" s="38"/>
    </row>
    <row r="3" spans="2:25" ht="15.95" customHeight="1">
      <c r="B3" s="90" t="s">
        <v>189</v>
      </c>
      <c r="C3" s="43"/>
      <c r="D3" s="43"/>
      <c r="E3" s="43"/>
      <c r="F3" s="43"/>
      <c r="G3" s="43"/>
      <c r="H3" s="43"/>
      <c r="I3" s="43"/>
      <c r="J3" s="40"/>
      <c r="K3" s="40"/>
      <c r="L3" s="40"/>
      <c r="M3" s="40"/>
      <c r="N3" s="40"/>
      <c r="O3" s="40"/>
      <c r="P3" s="40"/>
      <c r="Q3" s="40"/>
      <c r="R3" s="40"/>
      <c r="S3" s="40"/>
      <c r="T3" s="40"/>
      <c r="U3" s="40"/>
      <c r="V3" s="40"/>
      <c r="W3" s="40"/>
      <c r="X3" s="40"/>
      <c r="Y3" s="40"/>
    </row>
    <row r="4" spans="2:25" ht="15.95" customHeight="1">
      <c r="B4" s="39"/>
      <c r="C4" s="40"/>
      <c r="D4" s="40"/>
      <c r="E4" s="40"/>
      <c r="F4" s="40"/>
      <c r="G4" s="40"/>
      <c r="H4" s="40"/>
      <c r="I4" s="40"/>
      <c r="J4" s="40"/>
      <c r="K4" s="40"/>
      <c r="L4" s="40"/>
      <c r="M4" s="40"/>
      <c r="N4" s="40"/>
      <c r="O4" s="40"/>
      <c r="P4" s="40"/>
      <c r="Q4" s="40"/>
      <c r="R4" s="40"/>
      <c r="S4" s="40"/>
      <c r="T4" s="40"/>
      <c r="U4" s="40"/>
      <c r="V4" s="40"/>
      <c r="W4" s="40"/>
      <c r="X4" s="40"/>
      <c r="Y4" s="40"/>
    </row>
    <row r="5" spans="2:25" ht="15.95" customHeight="1">
      <c r="B5" s="91" t="s">
        <v>108</v>
      </c>
      <c r="C5" s="40"/>
      <c r="D5" s="40"/>
      <c r="E5" s="40"/>
      <c r="F5" s="40"/>
      <c r="G5" s="40"/>
      <c r="H5" s="40"/>
      <c r="I5" s="40"/>
      <c r="J5" s="40"/>
      <c r="K5" s="40"/>
      <c r="L5" s="40"/>
      <c r="M5" s="40"/>
      <c r="N5" s="40"/>
      <c r="O5" s="40"/>
      <c r="P5" s="40"/>
      <c r="Q5" s="40"/>
      <c r="R5" s="40"/>
      <c r="S5" s="40"/>
      <c r="T5" s="40"/>
      <c r="U5" s="40"/>
      <c r="V5" s="40"/>
      <c r="W5" s="40"/>
      <c r="X5" s="40"/>
      <c r="Y5" s="40"/>
    </row>
    <row r="6" spans="2:25" ht="15.95" customHeight="1">
      <c r="B6" s="39"/>
      <c r="C6" s="39"/>
      <c r="D6" s="39"/>
      <c r="E6" s="39"/>
      <c r="F6" s="39"/>
      <c r="G6" s="39"/>
      <c r="H6" s="39"/>
      <c r="I6" s="39"/>
      <c r="J6" s="39"/>
      <c r="K6" s="39"/>
      <c r="L6" s="39"/>
      <c r="M6" s="39"/>
      <c r="N6" s="39"/>
      <c r="O6" s="39"/>
      <c r="P6" s="39"/>
      <c r="Q6" s="39"/>
      <c r="R6" s="39"/>
      <c r="S6" s="39"/>
      <c r="T6" s="39"/>
      <c r="U6" s="39"/>
      <c r="V6" s="39"/>
      <c r="W6" s="39"/>
      <c r="X6" s="39"/>
      <c r="Y6" s="39"/>
    </row>
    <row r="7" spans="2:25" ht="15.95" customHeight="1">
      <c r="B7" s="85" t="s">
        <v>109</v>
      </c>
      <c r="C7" s="43"/>
      <c r="D7" s="43"/>
      <c r="E7" s="43"/>
      <c r="F7" s="43"/>
      <c r="G7" s="43"/>
      <c r="H7" s="43"/>
      <c r="I7" s="43"/>
      <c r="J7" s="43"/>
      <c r="K7" s="43"/>
      <c r="L7" s="43"/>
      <c r="M7" s="43"/>
      <c r="N7" s="43"/>
      <c r="O7" s="43"/>
      <c r="P7" s="43"/>
      <c r="Q7" s="43"/>
      <c r="R7" s="43"/>
      <c r="S7" s="43"/>
      <c r="T7" s="43"/>
      <c r="U7" s="43"/>
      <c r="V7" s="43"/>
      <c r="W7" s="43"/>
      <c r="X7" s="43"/>
      <c r="Y7" s="43"/>
    </row>
    <row r="8" spans="2:25" ht="15.95" customHeight="1">
      <c r="B8" s="43"/>
      <c r="C8" s="43"/>
      <c r="D8" s="43"/>
      <c r="E8" s="43"/>
      <c r="F8" s="43"/>
      <c r="G8" s="43"/>
      <c r="H8" s="43"/>
      <c r="I8" s="43"/>
      <c r="J8" s="43"/>
      <c r="K8" s="43"/>
      <c r="L8" s="43"/>
      <c r="M8" s="43"/>
      <c r="N8" s="43"/>
      <c r="O8" s="43"/>
      <c r="P8" s="43"/>
      <c r="Q8" s="43"/>
      <c r="R8" s="43"/>
      <c r="S8" s="43"/>
      <c r="T8" s="43"/>
      <c r="U8" s="43"/>
      <c r="V8" s="43"/>
      <c r="W8" s="43"/>
      <c r="X8" s="43"/>
      <c r="Y8" s="43"/>
    </row>
    <row r="9" spans="2:25" ht="15.95" customHeight="1">
      <c r="B9" s="91" t="s">
        <v>190</v>
      </c>
      <c r="C9" s="44"/>
      <c r="D9" s="44"/>
      <c r="E9" s="44"/>
      <c r="F9" s="44"/>
      <c r="G9" s="44"/>
      <c r="H9" s="44"/>
      <c r="I9" s="44"/>
      <c r="J9" s="44"/>
      <c r="K9" s="44"/>
      <c r="L9" s="44"/>
      <c r="M9" s="44"/>
      <c r="N9" s="44"/>
      <c r="O9" s="44"/>
      <c r="P9" s="44"/>
      <c r="Q9" s="44"/>
      <c r="R9" s="44"/>
      <c r="S9" s="44"/>
      <c r="T9" s="44"/>
      <c r="U9" s="44"/>
      <c r="V9" s="44"/>
      <c r="W9" s="44"/>
      <c r="X9" s="44"/>
      <c r="Y9" s="44"/>
    </row>
    <row r="10" spans="2:25" ht="15.95" customHeight="1">
      <c r="B10" s="91" t="s">
        <v>40</v>
      </c>
      <c r="C10" s="44"/>
      <c r="D10" s="44"/>
      <c r="E10" s="44"/>
      <c r="F10" s="44"/>
      <c r="G10" s="44"/>
      <c r="H10" s="44"/>
      <c r="I10" s="44"/>
      <c r="J10" s="44"/>
      <c r="K10" s="44"/>
      <c r="L10" s="44"/>
      <c r="M10" s="44"/>
      <c r="N10" s="44"/>
      <c r="O10" s="44"/>
      <c r="P10" s="44"/>
      <c r="Q10" s="44"/>
      <c r="R10" s="44"/>
      <c r="S10" s="44"/>
      <c r="T10" s="44"/>
      <c r="U10" s="44"/>
      <c r="V10" s="44"/>
      <c r="W10" s="44"/>
      <c r="X10" s="44"/>
      <c r="Y10" s="44"/>
    </row>
    <row r="11" spans="2:25" ht="15.9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row>
    <row r="12" spans="2:25" ht="15.95" customHeight="1">
      <c r="B12" s="87" t="s">
        <v>134</v>
      </c>
      <c r="C12" s="86"/>
      <c r="D12" s="86"/>
      <c r="E12" s="44"/>
      <c r="F12" s="44"/>
      <c r="G12" s="44"/>
      <c r="H12" s="44"/>
      <c r="I12" s="44"/>
      <c r="J12" s="44"/>
      <c r="K12" s="44"/>
      <c r="L12" s="44"/>
      <c r="M12" s="44"/>
      <c r="N12" s="44"/>
      <c r="O12" s="44"/>
      <c r="P12" s="44"/>
      <c r="Q12" s="44"/>
      <c r="R12" s="44"/>
      <c r="S12" s="44"/>
      <c r="T12" s="44"/>
      <c r="U12" s="44"/>
      <c r="V12" s="44"/>
      <c r="W12" s="44"/>
      <c r="X12" s="44"/>
      <c r="Y12" s="44"/>
    </row>
    <row r="13" spans="2:25" ht="15.95" customHeight="1">
      <c r="B13" s="91" t="s">
        <v>132</v>
      </c>
      <c r="C13" s="44"/>
      <c r="D13" s="44"/>
      <c r="E13" s="44"/>
      <c r="F13" s="44"/>
      <c r="G13" s="44"/>
      <c r="H13" s="44"/>
      <c r="I13" s="44"/>
      <c r="J13" s="44"/>
      <c r="K13" s="44"/>
      <c r="L13" s="44"/>
      <c r="M13" s="44"/>
      <c r="N13" s="44"/>
      <c r="O13" s="44"/>
      <c r="P13" s="44"/>
      <c r="Q13" s="44"/>
      <c r="R13" s="44"/>
      <c r="S13" s="44"/>
      <c r="T13" s="44"/>
      <c r="U13" s="44"/>
      <c r="V13" s="44"/>
      <c r="W13" s="44"/>
      <c r="X13" s="44"/>
      <c r="Y13" s="44"/>
    </row>
    <row r="14" spans="2:25" ht="15.95" customHeight="1">
      <c r="B14" s="91" t="s">
        <v>133</v>
      </c>
      <c r="C14" s="44"/>
      <c r="D14" s="44"/>
      <c r="E14" s="44"/>
      <c r="F14" s="44"/>
      <c r="G14" s="44"/>
      <c r="H14" s="44"/>
      <c r="I14" s="44"/>
      <c r="J14" s="44"/>
      <c r="K14" s="44"/>
      <c r="L14" s="44"/>
      <c r="M14" s="44"/>
      <c r="N14" s="44"/>
      <c r="O14" s="44"/>
      <c r="P14" s="44"/>
      <c r="Q14" s="44"/>
      <c r="R14" s="44"/>
      <c r="S14" s="44"/>
      <c r="T14" s="44"/>
      <c r="U14" s="44"/>
      <c r="V14" s="44"/>
      <c r="W14" s="44"/>
      <c r="X14" s="44"/>
      <c r="Y14" s="44"/>
    </row>
    <row r="15" spans="2:25" ht="15.95" customHeight="1">
      <c r="B15" s="91" t="s">
        <v>138</v>
      </c>
      <c r="C15" s="44"/>
      <c r="D15" s="44"/>
      <c r="E15" s="44"/>
      <c r="F15" s="44"/>
      <c r="G15" s="44"/>
      <c r="H15" s="44"/>
      <c r="I15" s="44"/>
      <c r="J15" s="44"/>
      <c r="K15" s="44"/>
      <c r="L15" s="44"/>
      <c r="M15" s="44"/>
      <c r="N15" s="44"/>
      <c r="O15" s="44"/>
      <c r="P15" s="44"/>
      <c r="Q15" s="44"/>
      <c r="R15" s="44"/>
      <c r="S15" s="44"/>
      <c r="T15" s="44"/>
      <c r="U15" s="44"/>
      <c r="V15" s="44"/>
      <c r="W15" s="44"/>
      <c r="X15" s="44"/>
      <c r="Y15" s="44"/>
    </row>
    <row r="16" spans="2:25" ht="15.95" customHeight="1">
      <c r="B16" s="44"/>
      <c r="C16" s="44"/>
      <c r="D16" s="44"/>
      <c r="E16" s="44"/>
      <c r="F16" s="44"/>
      <c r="G16" s="44"/>
      <c r="H16" s="44"/>
      <c r="I16" s="44"/>
      <c r="J16" s="44"/>
      <c r="K16" s="44"/>
      <c r="L16" s="44"/>
      <c r="M16" s="44"/>
      <c r="N16" s="44"/>
      <c r="O16" s="44"/>
      <c r="P16" s="44"/>
      <c r="Q16" s="44"/>
      <c r="R16" s="44"/>
      <c r="S16" s="44"/>
      <c r="T16" s="44"/>
      <c r="U16" s="44"/>
      <c r="V16" s="44"/>
      <c r="W16" s="44"/>
      <c r="X16" s="44"/>
      <c r="Y16" s="44"/>
    </row>
    <row r="17" spans="2:25" ht="15.95" customHeight="1">
      <c r="B17" s="88" t="s">
        <v>41</v>
      </c>
      <c r="C17" s="45"/>
      <c r="D17" s="45"/>
      <c r="E17" s="45"/>
      <c r="F17" s="45"/>
      <c r="G17" s="45"/>
      <c r="H17" s="45"/>
      <c r="I17" s="45"/>
      <c r="J17" s="45"/>
      <c r="K17" s="45"/>
      <c r="L17" s="45"/>
      <c r="M17" s="45"/>
      <c r="N17" s="45"/>
      <c r="O17" s="45"/>
      <c r="P17" s="45"/>
      <c r="Q17" s="45"/>
      <c r="R17" s="45"/>
      <c r="S17" s="45"/>
      <c r="T17" s="45"/>
      <c r="U17" s="45"/>
      <c r="V17" s="45"/>
      <c r="W17" s="45"/>
      <c r="X17" s="45"/>
      <c r="Y17" s="45"/>
    </row>
    <row r="18" spans="2:25" ht="15.95" customHeight="1">
      <c r="B18" s="92" t="s">
        <v>42</v>
      </c>
      <c r="C18" s="92"/>
      <c r="D18" s="92"/>
      <c r="E18" s="92"/>
      <c r="F18" s="92"/>
      <c r="G18" s="92"/>
      <c r="H18" s="92"/>
      <c r="I18" s="92"/>
      <c r="J18" s="92"/>
      <c r="K18" s="92"/>
      <c r="L18" s="92"/>
      <c r="M18" s="92"/>
      <c r="N18" s="92"/>
      <c r="O18" s="92"/>
      <c r="P18" s="92"/>
      <c r="Q18" s="92"/>
      <c r="R18" s="41"/>
      <c r="S18" s="41"/>
      <c r="T18" s="41"/>
      <c r="U18" s="41"/>
      <c r="V18" s="41"/>
      <c r="W18" s="41"/>
      <c r="X18" s="41"/>
      <c r="Y18" s="41"/>
    </row>
    <row r="19" spans="2:25" ht="15.95" customHeight="1">
      <c r="B19" s="46"/>
      <c r="C19" s="46"/>
      <c r="D19" s="46"/>
      <c r="E19" s="46"/>
      <c r="F19" s="46"/>
      <c r="G19" s="46"/>
      <c r="H19" s="46"/>
      <c r="I19" s="46"/>
      <c r="J19" s="46"/>
      <c r="K19" s="47"/>
      <c r="L19" s="47"/>
      <c r="M19" s="47"/>
      <c r="N19" s="47"/>
      <c r="O19" s="47"/>
      <c r="P19" s="47"/>
      <c r="Q19" s="47"/>
      <c r="R19" s="47"/>
      <c r="S19" s="47"/>
      <c r="T19" s="47"/>
      <c r="U19" s="47"/>
      <c r="V19" s="47"/>
      <c r="W19" s="47"/>
      <c r="X19" s="47"/>
      <c r="Y19" s="47"/>
    </row>
    <row r="20" spans="2:25" ht="15.95" customHeight="1">
      <c r="B20" s="44"/>
      <c r="C20" s="44"/>
      <c r="D20" s="44"/>
      <c r="E20" s="44"/>
      <c r="F20" s="44"/>
      <c r="G20" s="44"/>
      <c r="H20" s="44"/>
      <c r="I20" s="44"/>
      <c r="J20" s="44"/>
      <c r="K20" s="44"/>
      <c r="L20" s="44"/>
      <c r="M20" s="44"/>
      <c r="N20" s="44"/>
      <c r="O20" s="44"/>
      <c r="P20" s="44"/>
      <c r="Q20" s="44"/>
      <c r="R20" s="44"/>
      <c r="S20" s="44"/>
      <c r="T20" s="44"/>
      <c r="U20" s="44"/>
      <c r="V20" s="44"/>
      <c r="W20" s="44"/>
      <c r="X20" s="44"/>
      <c r="Y20" s="44"/>
    </row>
    <row r="21" spans="2:25" ht="15.95" customHeight="1">
      <c r="B21" s="44" t="s">
        <v>178</v>
      </c>
      <c r="C21" s="44"/>
      <c r="D21" s="44"/>
      <c r="E21" s="44"/>
      <c r="F21" s="44"/>
      <c r="G21" s="44"/>
      <c r="H21" s="44"/>
      <c r="I21" s="44"/>
      <c r="J21" s="44"/>
      <c r="K21" s="44"/>
      <c r="L21" s="44"/>
      <c r="M21" s="44"/>
      <c r="N21" s="44"/>
      <c r="O21" s="44"/>
      <c r="P21" s="44"/>
      <c r="Q21" s="44"/>
      <c r="R21" s="44"/>
      <c r="S21" s="44"/>
      <c r="T21" s="44"/>
      <c r="U21" s="44"/>
      <c r="V21" s="44"/>
      <c r="W21" s="44"/>
      <c r="X21" s="44"/>
      <c r="Y21" s="44"/>
    </row>
    <row r="22" spans="2:25" ht="15.95" customHeight="1"/>
    <row r="23" spans="2:25" ht="12.75"/>
    <row r="24" spans="2:25" ht="12.75"/>
    <row r="25" spans="2:25" ht="12.75"/>
    <row r="26" spans="2:25" ht="12.75"/>
    <row r="27" spans="2:25" ht="12.75"/>
    <row r="28" spans="2:25" ht="12.75"/>
    <row r="29" spans="2:25" ht="12.75"/>
    <row r="30" spans="2:25" ht="12.75"/>
    <row r="31" spans="2:25" ht="12.75"/>
    <row r="32" spans="2:25" ht="12.75"/>
    <row r="33" ht="12.75"/>
    <row r="34" ht="12.75"/>
    <row r="35" ht="12.75"/>
    <row r="36" ht="12.75"/>
    <row r="37" ht="12.75"/>
    <row r="38" ht="12.75"/>
    <row r="39" ht="12.75"/>
    <row r="40" ht="12.75"/>
    <row r="41" ht="12.75"/>
    <row r="42" ht="12.75"/>
    <row r="43" ht="12.75"/>
    <row r="44" ht="12.75"/>
    <row r="45" ht="12.75"/>
    <row r="46" ht="12.75"/>
  </sheetData>
  <customSheetViews>
    <customSheetView guid="{219EA9BF-B677-D74C-A618-845A184D319B}" scale="150" showPageBreaks="1" showGridLines="0" showRowCol="0" topLeftCell="A3">
      <selection activeCell="B21" sqref="B21"/>
      <pageMargins left="0.7" right="0.7" top="0.75" bottom="0.75" header="0.3" footer="0.3"/>
      <pageSetup paperSize="9" orientation="portrait" horizontalDpi="4294967292" verticalDpi="4294967292"/>
    </customSheetView>
  </customSheetViews>
  <phoneticPr fontId="7"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topLeftCell="A13" zoomScale="85" zoomScaleNormal="85" zoomScalePageLayoutView="150" workbookViewId="0">
      <selection activeCell="C30" sqref="C30"/>
    </sheetView>
  </sheetViews>
  <sheetFormatPr baseColWidth="10" defaultColWidth="3.5" defaultRowHeight="24" customHeight="1"/>
  <cols>
    <col min="1" max="1" width="7" style="17" customWidth="1"/>
    <col min="2" max="2" width="53.375" style="17" customWidth="1"/>
    <col min="3" max="3" width="40" style="17" customWidth="1"/>
    <col min="4" max="4" width="60.375" style="17" customWidth="1"/>
    <col min="5" max="5" width="27.25" style="18" customWidth="1"/>
    <col min="6" max="16384" width="3.5" style="17"/>
  </cols>
  <sheetData>
    <row r="1" spans="2:5" ht="15.95" customHeight="1"/>
    <row r="2" spans="2:5" ht="24.95" customHeight="1">
      <c r="B2" s="19" t="s">
        <v>43</v>
      </c>
    </row>
    <row r="3" spans="2:5" ht="15.95" customHeight="1">
      <c r="B3" s="37" t="s">
        <v>1</v>
      </c>
    </row>
    <row r="4" spans="2:5" ht="15.95" customHeight="1" thickBot="1">
      <c r="D4" s="49" t="s">
        <v>186</v>
      </c>
      <c r="E4" s="120" t="s">
        <v>201</v>
      </c>
    </row>
    <row r="5" spans="2:5" ht="15.95" customHeight="1" thickTop="1">
      <c r="B5" s="21" t="s">
        <v>44</v>
      </c>
      <c r="C5" s="29"/>
      <c r="D5" s="54" t="s">
        <v>202</v>
      </c>
      <c r="E5" s="121"/>
    </row>
    <row r="6" spans="2:5" ht="15.95" customHeight="1">
      <c r="B6" s="23" t="s">
        <v>135</v>
      </c>
      <c r="C6" s="21" t="s">
        <v>45</v>
      </c>
      <c r="D6" s="55">
        <v>40909</v>
      </c>
      <c r="E6" s="121"/>
    </row>
    <row r="7" spans="2:5" ht="15.95" customHeight="1">
      <c r="B7" s="22"/>
      <c r="C7" s="21" t="s">
        <v>46</v>
      </c>
      <c r="D7" s="55">
        <v>41274</v>
      </c>
      <c r="E7" s="121"/>
    </row>
    <row r="8" spans="2:5" ht="15.95" customHeight="1">
      <c r="B8" s="21" t="s">
        <v>47</v>
      </c>
      <c r="C8" s="20"/>
      <c r="D8" s="56" t="s">
        <v>203</v>
      </c>
      <c r="E8" s="121"/>
    </row>
    <row r="9" spans="2:5" ht="15.95" customHeight="1">
      <c r="B9" s="21"/>
      <c r="C9" s="21"/>
      <c r="D9" s="55"/>
      <c r="E9" s="121"/>
    </row>
    <row r="10" spans="2:5" ht="15.95" customHeight="1">
      <c r="B10" s="21" t="s">
        <v>110</v>
      </c>
      <c r="C10" s="21"/>
      <c r="D10" s="55">
        <v>42004</v>
      </c>
      <c r="E10" s="121"/>
    </row>
    <row r="11" spans="2:5" ht="15.95" customHeight="1">
      <c r="B11" s="23" t="s">
        <v>114</v>
      </c>
      <c r="C11" s="21" t="s">
        <v>136</v>
      </c>
      <c r="D11" s="56" t="s">
        <v>204</v>
      </c>
      <c r="E11" s="121"/>
    </row>
    <row r="12" spans="2:5" ht="15.95" customHeight="1">
      <c r="B12" s="32" t="s">
        <v>48</v>
      </c>
      <c r="C12" s="21" t="s">
        <v>137</v>
      </c>
      <c r="D12" s="56" t="s">
        <v>205</v>
      </c>
      <c r="E12" s="121"/>
    </row>
    <row r="13" spans="2:5" ht="15.95" customHeight="1">
      <c r="B13" s="24"/>
      <c r="C13" s="21" t="s">
        <v>111</v>
      </c>
      <c r="D13" s="56" t="s">
        <v>204</v>
      </c>
      <c r="E13" s="121"/>
    </row>
    <row r="14" spans="2:5" ht="15.95" customHeight="1">
      <c r="B14" s="24"/>
      <c r="C14" s="21" t="s">
        <v>49</v>
      </c>
      <c r="D14" s="57" t="s">
        <v>347</v>
      </c>
      <c r="E14" s="121"/>
    </row>
    <row r="15" spans="2:5" ht="15.95" customHeight="1">
      <c r="B15" s="21"/>
      <c r="C15" s="21"/>
      <c r="D15" s="56"/>
      <c r="E15" s="121"/>
    </row>
    <row r="16" spans="2:5" ht="15.95" customHeight="1">
      <c r="B16" s="23" t="s">
        <v>112</v>
      </c>
      <c r="C16" s="21" t="s">
        <v>0</v>
      </c>
      <c r="D16" s="56" t="s">
        <v>207</v>
      </c>
      <c r="E16" s="121"/>
    </row>
    <row r="17" spans="2:5" ht="15.95" customHeight="1">
      <c r="B17" s="32" t="s">
        <v>51</v>
      </c>
      <c r="C17" s="21" t="s">
        <v>191</v>
      </c>
      <c r="D17" s="56"/>
      <c r="E17" s="121"/>
    </row>
    <row r="18" spans="2:5" ht="15.95" customHeight="1">
      <c r="C18" s="21" t="s">
        <v>50</v>
      </c>
      <c r="D18" s="57"/>
      <c r="E18" s="121"/>
    </row>
    <row r="19" spans="2:5" ht="15.95" customHeight="1">
      <c r="B19" s="21" t="s">
        <v>113</v>
      </c>
      <c r="C19" s="21"/>
      <c r="D19" s="56">
        <v>12</v>
      </c>
      <c r="E19" s="121"/>
    </row>
    <row r="20" spans="2:5" ht="15.95" customHeight="1">
      <c r="B20" s="21" t="s">
        <v>52</v>
      </c>
      <c r="C20" s="21"/>
      <c r="D20" s="56">
        <v>37</v>
      </c>
      <c r="E20" s="121"/>
    </row>
    <row r="21" spans="2:5" ht="15.95" customHeight="1">
      <c r="B21" s="23" t="s">
        <v>53</v>
      </c>
      <c r="C21" s="21" t="s">
        <v>55</v>
      </c>
      <c r="D21" s="55" t="s">
        <v>206</v>
      </c>
      <c r="E21" s="121"/>
    </row>
    <row r="22" spans="2:5" ht="15.95" customHeight="1">
      <c r="B22" s="22"/>
      <c r="C22" s="21" t="s">
        <v>56</v>
      </c>
      <c r="D22" s="56">
        <v>497.16</v>
      </c>
      <c r="E22" s="121"/>
    </row>
    <row r="23" spans="2:5" ht="15.95" customHeight="1">
      <c r="B23" s="23" t="s">
        <v>54</v>
      </c>
      <c r="C23" s="21" t="s">
        <v>57</v>
      </c>
      <c r="D23" s="56" t="s">
        <v>204</v>
      </c>
      <c r="E23" s="121"/>
    </row>
    <row r="24" spans="2:5" ht="15.95" customHeight="1">
      <c r="B24" s="24"/>
      <c r="C24" s="21" t="s">
        <v>58</v>
      </c>
      <c r="D24" s="56" t="s">
        <v>204</v>
      </c>
      <c r="E24" s="121"/>
    </row>
    <row r="25" spans="2:5" ht="15.95" customHeight="1">
      <c r="B25" s="24"/>
      <c r="C25" s="21" t="s">
        <v>59</v>
      </c>
      <c r="D25" s="56" t="s">
        <v>205</v>
      </c>
      <c r="E25" s="121"/>
    </row>
    <row r="26" spans="2:5" ht="15.95" customHeight="1">
      <c r="B26" s="24"/>
      <c r="C26" s="21"/>
      <c r="D26" s="57"/>
      <c r="E26" s="121"/>
    </row>
    <row r="27" spans="2:5" ht="15.95" customHeight="1">
      <c r="B27" s="21" t="s">
        <v>60</v>
      </c>
      <c r="C27" s="21"/>
      <c r="D27" s="57"/>
      <c r="E27" s="121"/>
    </row>
    <row r="28" spans="2:5" ht="15.95" customHeight="1">
      <c r="B28" s="24" t="s">
        <v>142</v>
      </c>
      <c r="C28" s="21" t="s">
        <v>139</v>
      </c>
      <c r="D28" s="56" t="s">
        <v>208</v>
      </c>
      <c r="E28" s="121"/>
    </row>
    <row r="29" spans="2:5" ht="15.95" customHeight="1">
      <c r="B29" s="24"/>
      <c r="C29" s="21" t="s">
        <v>140</v>
      </c>
      <c r="D29" s="56" t="s">
        <v>203</v>
      </c>
      <c r="E29" s="121"/>
    </row>
    <row r="30" spans="2:5" ht="15.95" customHeight="1">
      <c r="B30" s="20"/>
      <c r="C30" s="21" t="s">
        <v>141</v>
      </c>
      <c r="D30" s="56" t="s">
        <v>209</v>
      </c>
      <c r="E30" s="121"/>
    </row>
    <row r="31" spans="2:5" ht="15.95" customHeight="1">
      <c r="B31" s="24"/>
      <c r="C31" s="24"/>
      <c r="D31" s="31"/>
    </row>
    <row r="32" spans="2:5" ht="15.95" customHeight="1">
      <c r="B32" s="24"/>
      <c r="C32" s="24"/>
      <c r="D32" s="31"/>
    </row>
    <row r="33" spans="5:5" ht="15.95" customHeight="1"/>
    <row r="34" spans="5:5" ht="15.95" customHeight="1">
      <c r="E34" s="17"/>
    </row>
    <row r="35" spans="5:5" ht="15.95" customHeight="1">
      <c r="E35" s="17"/>
    </row>
    <row r="36" spans="5:5" ht="15.95" customHeight="1">
      <c r="E36" s="17"/>
    </row>
    <row r="37" spans="5:5" ht="15.95" customHeight="1">
      <c r="E37" s="17"/>
    </row>
    <row r="38" spans="5:5" ht="15.95" customHeight="1">
      <c r="E38" s="17"/>
    </row>
    <row r="39" spans="5:5" ht="15.95" customHeight="1">
      <c r="E39" s="17"/>
    </row>
    <row r="40" spans="5:5" ht="15.95" customHeight="1"/>
  </sheetData>
  <customSheetViews>
    <customSheetView guid="{219EA9BF-B677-D74C-A618-845A184D319B}" scale="150" showGridLines="0">
      <selection activeCell="D4" sqref="D4"/>
      <pageMargins left="0.7" right="0.7" top="0.75" bottom="0.75" header="0.3" footer="0.3"/>
      <pageSetup paperSize="9" orientation="portrait" horizontalDpi="4294967292" verticalDpi="4294967292"/>
    </customSheetView>
  </customSheetViews>
  <dataValidations count="2">
    <dataValidation allowBlank="1" sqref="D6:D7 D21 D9:D10"/>
    <dataValidation type="list" showInputMessage="1" showErrorMessage="1" errorTitle="Unvalid entry" error="_x000a_Veuillez sélectionner l’une des options suivantes:_x000a__x000a_Oui_x000a_Non_x000a_Non applicable" promptTitle="Sélectionner l'une des options" prompt="_x000a_Oui_x000a_Non_x000a_Non applicable" sqref="D11:D13 D23:D25">
      <formula1>"Oui,Non,Non applicable,&lt;sélectionner l'option&gt;"</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showGridLines="0" topLeftCell="B1" zoomScale="89" zoomScaleNormal="89" workbookViewId="0">
      <selection activeCell="D7" sqref="D7"/>
    </sheetView>
  </sheetViews>
  <sheetFormatPr baseColWidth="10" defaultColWidth="3.5" defaultRowHeight="24" customHeight="1"/>
  <cols>
    <col min="1" max="1" width="3.5" style="17"/>
    <col min="2" max="2" width="57.375" style="17" customWidth="1"/>
    <col min="3" max="3" width="52.25" style="17" customWidth="1"/>
    <col min="4" max="4" width="14.25" style="17" customWidth="1"/>
    <col min="5" max="5" width="10.5" style="17" customWidth="1"/>
    <col min="6" max="6" width="49.5" style="17" customWidth="1"/>
    <col min="7" max="7" width="26.375" style="18" customWidth="1"/>
    <col min="8" max="8" width="46.5" style="18" customWidth="1"/>
    <col min="9" max="16384" width="3.5" style="17"/>
  </cols>
  <sheetData>
    <row r="1" spans="2:8" ht="15.95" customHeight="1"/>
    <row r="2" spans="2:8" ht="21" customHeight="1">
      <c r="B2" s="19" t="s">
        <v>61</v>
      </c>
      <c r="C2" s="35"/>
      <c r="D2" s="122"/>
    </row>
    <row r="3" spans="2:8" ht="15.95" customHeight="1">
      <c r="B3" s="34"/>
    </row>
    <row r="4" spans="2:8" ht="15.95" customHeight="1" thickBot="1">
      <c r="D4" s="49" t="s">
        <v>186</v>
      </c>
      <c r="E4" s="49" t="s">
        <v>147</v>
      </c>
      <c r="F4" s="49" t="s">
        <v>148</v>
      </c>
      <c r="G4" s="120" t="s">
        <v>201</v>
      </c>
      <c r="H4" s="25"/>
    </row>
    <row r="5" spans="2:8" ht="15.95" customHeight="1">
      <c r="B5" s="23" t="s">
        <v>143</v>
      </c>
      <c r="C5" s="21" t="s">
        <v>192</v>
      </c>
      <c r="D5" s="136">
        <f>163.06*1000000</f>
        <v>163060000</v>
      </c>
      <c r="E5" s="137" t="s">
        <v>145</v>
      </c>
      <c r="F5" s="132" t="s">
        <v>210</v>
      </c>
      <c r="G5" s="130"/>
    </row>
    <row r="6" spans="2:8" ht="15.95" customHeight="1">
      <c r="B6" s="32" t="s">
        <v>144</v>
      </c>
      <c r="C6" s="21" t="s">
        <v>193</v>
      </c>
      <c r="D6" s="138">
        <f>4001.71*1000000</f>
        <v>4001710000</v>
      </c>
      <c r="E6" s="93" t="s">
        <v>145</v>
      </c>
      <c r="F6" s="133" t="s">
        <v>210</v>
      </c>
      <c r="G6" s="130"/>
    </row>
    <row r="7" spans="2:8" ht="15.95" customHeight="1">
      <c r="B7" s="24"/>
      <c r="C7" s="21" t="s">
        <v>348</v>
      </c>
      <c r="D7" s="138">
        <v>15874075897</v>
      </c>
      <c r="E7" s="93" t="s">
        <v>233</v>
      </c>
      <c r="F7" s="133" t="s">
        <v>211</v>
      </c>
      <c r="G7" s="130"/>
    </row>
    <row r="8" spans="2:8" ht="15.95" customHeight="1">
      <c r="B8" s="24"/>
      <c r="C8" s="21" t="s">
        <v>194</v>
      </c>
      <c r="D8" s="138">
        <f>747.39*1000000</f>
        <v>747390000</v>
      </c>
      <c r="E8" s="93" t="s">
        <v>145</v>
      </c>
      <c r="F8" s="133" t="s">
        <v>210</v>
      </c>
      <c r="G8" s="130"/>
    </row>
    <row r="9" spans="2:8" ht="15.95" customHeight="1">
      <c r="B9" s="24"/>
      <c r="C9" s="21" t="s">
        <v>195</v>
      </c>
      <c r="D9" s="138">
        <v>211532900</v>
      </c>
      <c r="E9" s="93" t="s">
        <v>145</v>
      </c>
      <c r="F9" s="133" t="s">
        <v>212</v>
      </c>
      <c r="G9" s="130"/>
    </row>
    <row r="10" spans="2:8" ht="15.95" customHeight="1">
      <c r="B10" s="24"/>
      <c r="C10" s="21" t="s">
        <v>196</v>
      </c>
      <c r="D10" s="138">
        <v>960500000</v>
      </c>
      <c r="E10" s="93" t="s">
        <v>145</v>
      </c>
      <c r="F10" s="133" t="s">
        <v>212</v>
      </c>
      <c r="G10" s="130"/>
    </row>
    <row r="11" spans="2:8" ht="15.95" customHeight="1">
      <c r="B11" s="23" t="s">
        <v>179</v>
      </c>
      <c r="C11" s="21" t="s">
        <v>223</v>
      </c>
      <c r="D11" s="139">
        <v>1100000</v>
      </c>
      <c r="E11" s="93" t="s">
        <v>214</v>
      </c>
      <c r="F11" s="133" t="s">
        <v>215</v>
      </c>
      <c r="G11" s="130"/>
    </row>
    <row r="12" spans="2:8" ht="15.95" customHeight="1">
      <c r="B12" s="24" t="s">
        <v>146</v>
      </c>
      <c r="C12" s="21" t="s">
        <v>216</v>
      </c>
      <c r="D12" s="139">
        <v>1923189</v>
      </c>
      <c r="E12" s="93" t="s">
        <v>214</v>
      </c>
      <c r="F12" s="133" t="s">
        <v>215</v>
      </c>
      <c r="G12" s="130"/>
    </row>
    <row r="13" spans="2:8" ht="15.95" customHeight="1">
      <c r="B13" s="32" t="s">
        <v>144</v>
      </c>
      <c r="C13" s="21" t="s">
        <v>217</v>
      </c>
      <c r="D13" s="139">
        <v>82196.649999999994</v>
      </c>
      <c r="E13" s="93" t="s">
        <v>214</v>
      </c>
      <c r="F13" s="133" t="s">
        <v>215</v>
      </c>
      <c r="G13" s="130"/>
    </row>
    <row r="14" spans="2:8" ht="15.95" customHeight="1">
      <c r="B14" s="33"/>
      <c r="C14" s="21" t="s">
        <v>224</v>
      </c>
      <c r="D14" s="139">
        <v>43968</v>
      </c>
      <c r="E14" s="93" t="s">
        <v>219</v>
      </c>
      <c r="F14" s="133" t="s">
        <v>215</v>
      </c>
      <c r="G14" s="130"/>
    </row>
    <row r="15" spans="2:8" ht="15.95" customHeight="1">
      <c r="B15" s="33"/>
      <c r="C15" s="21" t="s">
        <v>218</v>
      </c>
      <c r="D15" s="139">
        <v>83932</v>
      </c>
      <c r="E15" s="93" t="s">
        <v>219</v>
      </c>
      <c r="F15" s="133" t="s">
        <v>215</v>
      </c>
      <c r="G15" s="130"/>
    </row>
    <row r="16" spans="2:8" ht="15.95" customHeight="1">
      <c r="B16" s="33"/>
      <c r="C16" s="21" t="s">
        <v>350</v>
      </c>
      <c r="D16" s="139">
        <v>455.94</v>
      </c>
      <c r="E16" s="93" t="s">
        <v>351</v>
      </c>
      <c r="F16" s="133" t="s">
        <v>349</v>
      </c>
      <c r="G16" s="130"/>
    </row>
    <row r="17" spans="2:8" ht="15.95" customHeight="1">
      <c r="B17" s="23" t="s">
        <v>149</v>
      </c>
      <c r="C17" s="21" t="s">
        <v>216</v>
      </c>
      <c r="D17" s="139">
        <v>951728</v>
      </c>
      <c r="E17" s="93" t="s">
        <v>214</v>
      </c>
      <c r="F17" s="133" t="s">
        <v>221</v>
      </c>
      <c r="G17" s="130"/>
    </row>
    <row r="18" spans="2:8" ht="15.95" customHeight="1">
      <c r="B18" s="24"/>
      <c r="C18" s="21" t="s">
        <v>223</v>
      </c>
      <c r="D18" s="139">
        <v>1032834</v>
      </c>
      <c r="E18" s="93" t="s">
        <v>214</v>
      </c>
      <c r="F18" s="133" t="s">
        <v>221</v>
      </c>
      <c r="G18" s="130"/>
    </row>
    <row r="19" spans="2:8" ht="15.95" customHeight="1">
      <c r="B19" s="32" t="s">
        <v>150</v>
      </c>
      <c r="C19" s="21" t="s">
        <v>217</v>
      </c>
      <c r="D19" s="139">
        <v>75000</v>
      </c>
      <c r="E19" s="93" t="s">
        <v>214</v>
      </c>
      <c r="F19" s="133" t="s">
        <v>221</v>
      </c>
      <c r="G19" s="130"/>
    </row>
    <row r="20" spans="2:8" ht="15.95" customHeight="1">
      <c r="B20" s="32" t="s">
        <v>144</v>
      </c>
      <c r="C20" s="30" t="s">
        <v>220</v>
      </c>
      <c r="D20" s="139">
        <v>2372</v>
      </c>
      <c r="E20" s="93" t="s">
        <v>219</v>
      </c>
      <c r="F20" s="133" t="s">
        <v>221</v>
      </c>
      <c r="G20" s="130"/>
    </row>
    <row r="21" spans="2:8" ht="15.95" customHeight="1">
      <c r="B21" s="32"/>
      <c r="C21" s="30" t="s">
        <v>213</v>
      </c>
      <c r="D21" s="139">
        <v>18551</v>
      </c>
      <c r="E21" s="93" t="s">
        <v>222</v>
      </c>
      <c r="F21" s="133" t="s">
        <v>221</v>
      </c>
      <c r="G21" s="130"/>
    </row>
    <row r="22" spans="2:8" ht="15.95" customHeight="1" thickBot="1">
      <c r="B22" s="23" t="s">
        <v>151</v>
      </c>
      <c r="C22" s="21" t="s">
        <v>152</v>
      </c>
      <c r="D22" s="140" t="s">
        <v>204</v>
      </c>
      <c r="E22" s="141"/>
      <c r="F22" s="134" t="s">
        <v>225</v>
      </c>
      <c r="G22" s="130"/>
      <c r="H22" s="17"/>
    </row>
    <row r="23" spans="2:8" ht="15.95" customHeight="1">
      <c r="B23" s="32" t="s">
        <v>62</v>
      </c>
      <c r="C23" s="21" t="s">
        <v>115</v>
      </c>
      <c r="D23" s="135"/>
      <c r="E23" s="98"/>
      <c r="F23" s="131"/>
      <c r="G23" s="121"/>
      <c r="H23" s="17"/>
    </row>
    <row r="24" spans="2:8" ht="15.95" customHeight="1">
      <c r="B24" s="24"/>
      <c r="C24" s="21" t="s">
        <v>180</v>
      </c>
      <c r="D24" s="53"/>
      <c r="E24" s="95"/>
      <c r="F24" s="101"/>
      <c r="G24" s="121"/>
      <c r="H24" s="17"/>
    </row>
    <row r="25" spans="2:8" ht="15.95" customHeight="1">
      <c r="B25" s="32"/>
      <c r="C25" s="21" t="s">
        <v>181</v>
      </c>
      <c r="D25" s="53"/>
      <c r="E25" s="95"/>
      <c r="F25" s="101"/>
      <c r="G25" s="121"/>
      <c r="H25" s="17"/>
    </row>
    <row r="26" spans="2:8" ht="15.95" customHeight="1">
      <c r="B26" s="27" t="s">
        <v>153</v>
      </c>
      <c r="C26" s="28" t="s">
        <v>116</v>
      </c>
      <c r="D26" s="52" t="s">
        <v>205</v>
      </c>
      <c r="E26" s="94"/>
      <c r="F26" s="100"/>
      <c r="G26" s="121"/>
      <c r="H26" s="17"/>
    </row>
    <row r="27" spans="2:8" ht="15.95" customHeight="1">
      <c r="B27" s="32" t="s">
        <v>154</v>
      </c>
      <c r="C27" s="28" t="s">
        <v>117</v>
      </c>
      <c r="D27" s="52" t="s">
        <v>205</v>
      </c>
      <c r="E27" s="94"/>
      <c r="F27" s="100"/>
      <c r="G27" s="121"/>
      <c r="H27" s="17"/>
    </row>
    <row r="28" spans="2:8" ht="15.95" customHeight="1" thickBot="1">
      <c r="B28" s="26"/>
      <c r="C28" s="21" t="s">
        <v>182</v>
      </c>
      <c r="D28" s="142" t="s">
        <v>352</v>
      </c>
      <c r="E28" s="95"/>
      <c r="F28" s="101" t="s">
        <v>228</v>
      </c>
      <c r="G28" s="121"/>
      <c r="H28" s="17"/>
    </row>
    <row r="29" spans="2:8" ht="15.95" customHeight="1" thickTop="1">
      <c r="B29" s="27" t="s">
        <v>155</v>
      </c>
      <c r="C29" s="28" t="s">
        <v>63</v>
      </c>
      <c r="D29" s="52" t="s">
        <v>226</v>
      </c>
      <c r="E29" s="96"/>
      <c r="F29" s="99" t="s">
        <v>227</v>
      </c>
      <c r="G29" s="121"/>
      <c r="H29" s="17"/>
    </row>
    <row r="30" spans="2:8" ht="15.95" customHeight="1">
      <c r="B30" s="27" t="s">
        <v>156</v>
      </c>
      <c r="C30" s="28" t="s">
        <v>105</v>
      </c>
      <c r="D30" s="53" t="s">
        <v>205</v>
      </c>
      <c r="E30" s="95"/>
      <c r="F30" s="101" t="s">
        <v>353</v>
      </c>
      <c r="G30" s="121"/>
      <c r="H30" s="17"/>
    </row>
    <row r="31" spans="2:8" ht="15.95" customHeight="1">
      <c r="B31" s="27" t="s">
        <v>157</v>
      </c>
      <c r="C31" s="28" t="s">
        <v>159</v>
      </c>
      <c r="D31" s="160" t="s">
        <v>204</v>
      </c>
      <c r="E31" s="161"/>
      <c r="F31" s="102" t="s">
        <v>228</v>
      </c>
      <c r="G31" s="121"/>
      <c r="H31" s="17"/>
    </row>
    <row r="32" spans="2:8" ht="15.95" customHeight="1">
      <c r="B32" s="97" t="s">
        <v>65</v>
      </c>
      <c r="C32" s="28" t="s">
        <v>158</v>
      </c>
      <c r="D32" s="160" t="s">
        <v>205</v>
      </c>
      <c r="E32" s="161"/>
      <c r="F32" s="103"/>
      <c r="G32" s="121"/>
      <c r="H32" s="17"/>
    </row>
    <row r="33" spans="2:8" ht="15.95" customHeight="1">
      <c r="B33" s="82"/>
      <c r="C33" s="28" t="s">
        <v>106</v>
      </c>
      <c r="D33" s="104" t="s">
        <v>205</v>
      </c>
      <c r="E33" s="98"/>
      <c r="F33" s="105"/>
      <c r="G33" s="121"/>
      <c r="H33" s="17"/>
    </row>
    <row r="34" spans="2:8" ht="15.95" customHeight="1" thickBot="1">
      <c r="B34" s="84"/>
      <c r="C34" s="30" t="s">
        <v>64</v>
      </c>
      <c r="D34" s="106"/>
      <c r="E34" s="107"/>
      <c r="F34" s="108"/>
      <c r="G34" s="121"/>
    </row>
    <row r="35" spans="2:8" ht="15.95" customHeight="1" thickTop="1">
      <c r="B35" s="82"/>
      <c r="C35" s="82"/>
      <c r="D35" s="83"/>
      <c r="E35" s="83"/>
      <c r="F35" s="83"/>
      <c r="G35" s="17"/>
      <c r="H35" s="17"/>
    </row>
    <row r="36" spans="2:8" ht="15.95" customHeight="1">
      <c r="G36" s="17"/>
      <c r="H36" s="17"/>
    </row>
    <row r="37" spans="2:8" ht="15.95" customHeight="1" thickBot="1">
      <c r="D37" s="50" t="s">
        <v>185</v>
      </c>
      <c r="E37" s="50"/>
      <c r="G37" s="17"/>
      <c r="H37" s="17"/>
    </row>
    <row r="38" spans="2:8" ht="15.95" customHeight="1">
      <c r="B38" s="23" t="s">
        <v>160</v>
      </c>
      <c r="C38" s="21" t="s">
        <v>161</v>
      </c>
      <c r="D38" s="162" t="s">
        <v>229</v>
      </c>
      <c r="E38" s="163"/>
      <c r="F38" s="143"/>
      <c r="G38" s="130"/>
    </row>
    <row r="39" spans="2:8" ht="15.95" customHeight="1">
      <c r="B39" s="32" t="s">
        <v>144</v>
      </c>
      <c r="C39" s="20" t="s">
        <v>183</v>
      </c>
      <c r="D39" s="144"/>
      <c r="E39" s="109"/>
      <c r="F39" s="145"/>
      <c r="G39" s="130"/>
    </row>
    <row r="40" spans="2:8" ht="15.95" customHeight="1">
      <c r="B40" s="20"/>
      <c r="C40" s="20" t="s">
        <v>162</v>
      </c>
      <c r="D40" s="144"/>
      <c r="E40" s="110"/>
      <c r="F40" s="145"/>
      <c r="G40" s="130"/>
    </row>
    <row r="41" spans="2:8" ht="15.95" customHeight="1">
      <c r="B41" s="21" t="s">
        <v>163</v>
      </c>
      <c r="C41" s="20" t="s">
        <v>161</v>
      </c>
      <c r="D41" s="160" t="s">
        <v>204</v>
      </c>
      <c r="E41" s="161"/>
      <c r="F41" s="146" t="s">
        <v>230</v>
      </c>
      <c r="G41" s="130"/>
    </row>
    <row r="42" spans="2:8" ht="15.95" customHeight="1">
      <c r="B42" s="23" t="s">
        <v>164</v>
      </c>
      <c r="C42" s="20" t="s">
        <v>166</v>
      </c>
      <c r="D42" s="160" t="s">
        <v>204</v>
      </c>
      <c r="E42" s="161"/>
      <c r="F42" s="146" t="s">
        <v>231</v>
      </c>
      <c r="G42" s="130"/>
    </row>
    <row r="43" spans="2:8" ht="15.95" customHeight="1">
      <c r="B43" s="84" t="s">
        <v>165</v>
      </c>
      <c r="C43" s="20" t="s">
        <v>184</v>
      </c>
      <c r="D43" s="147">
        <f>58075976</f>
        <v>58075976</v>
      </c>
      <c r="E43" s="110" t="s">
        <v>233</v>
      </c>
      <c r="F43" s="146" t="s">
        <v>231</v>
      </c>
      <c r="G43" s="130"/>
    </row>
    <row r="44" spans="2:8" ht="15.95" customHeight="1">
      <c r="B44" s="24" t="s">
        <v>168</v>
      </c>
      <c r="C44" s="20" t="s">
        <v>167</v>
      </c>
      <c r="D44" s="160" t="s">
        <v>205</v>
      </c>
      <c r="E44" s="161"/>
      <c r="F44" s="146"/>
      <c r="G44" s="130"/>
    </row>
    <row r="45" spans="2:8" ht="15.95" customHeight="1">
      <c r="B45" s="84" t="s">
        <v>165</v>
      </c>
      <c r="C45" s="20" t="s">
        <v>184</v>
      </c>
      <c r="D45" s="148"/>
      <c r="E45" s="110"/>
      <c r="F45" s="149"/>
      <c r="G45" s="130"/>
    </row>
    <row r="46" spans="2:8" ht="15.95" customHeight="1">
      <c r="B46" s="24" t="s">
        <v>172</v>
      </c>
      <c r="C46" s="20" t="s">
        <v>171</v>
      </c>
      <c r="D46" s="160" t="s">
        <v>204</v>
      </c>
      <c r="E46" s="161"/>
      <c r="F46" s="146"/>
      <c r="G46" s="130"/>
    </row>
    <row r="47" spans="2:8" ht="15.95" customHeight="1">
      <c r="B47" s="84" t="s">
        <v>165</v>
      </c>
      <c r="C47" s="20" t="s">
        <v>184</v>
      </c>
      <c r="D47" s="150">
        <v>0</v>
      </c>
      <c r="E47" s="110" t="s">
        <v>233</v>
      </c>
      <c r="F47" s="151"/>
      <c r="G47" s="130"/>
    </row>
    <row r="48" spans="2:8" ht="15.95" customHeight="1">
      <c r="B48" s="24" t="s">
        <v>169</v>
      </c>
      <c r="C48" s="20" t="s">
        <v>170</v>
      </c>
      <c r="D48" s="160" t="s">
        <v>204</v>
      </c>
      <c r="E48" s="161"/>
      <c r="F48" s="152" t="s">
        <v>232</v>
      </c>
      <c r="G48" s="130"/>
    </row>
    <row r="49" spans="2:7" ht="15.95" customHeight="1" thickBot="1">
      <c r="B49" s="84" t="s">
        <v>165</v>
      </c>
      <c r="C49" s="20" t="s">
        <v>184</v>
      </c>
      <c r="D49" s="153">
        <f>828067501</f>
        <v>828067501</v>
      </c>
      <c r="E49" s="154" t="s">
        <v>233</v>
      </c>
      <c r="F49" s="155" t="s">
        <v>232</v>
      </c>
      <c r="G49" s="130"/>
    </row>
    <row r="50" spans="2:7" ht="15.95" customHeight="1"/>
  </sheetData>
  <customSheetViews>
    <customSheetView guid="{219EA9BF-B677-D74C-A618-845A184D319B}" showGridLines="0" topLeftCell="A3">
      <selection activeCell="D4" sqref="D4"/>
      <pageMargins left="0.7" right="0.7" top="0.75" bottom="0.75" header="0.3" footer="0.3"/>
      <pageSetup paperSize="9" orientation="portrait" horizontalDpi="4294967292" verticalDpi="4294967292"/>
    </customSheetView>
  </customSheetViews>
  <mergeCells count="8">
    <mergeCell ref="D46:E46"/>
    <mergeCell ref="D48:E48"/>
    <mergeCell ref="D31:E31"/>
    <mergeCell ref="D32:E32"/>
    <mergeCell ref="D38:E38"/>
    <mergeCell ref="D41:E41"/>
    <mergeCell ref="D42:E42"/>
    <mergeCell ref="D44:E44"/>
  </mergeCells>
  <dataValidations count="2">
    <dataValidation allowBlank="1" sqref="D26:F27 F38:F49 D29:F29 F34 F5:F23"/>
    <dataValidation type="list" allowBlank="1" showInputMessage="1" showErrorMessage="1" errorTitle="Unvalid entry" error="_x000a_Veuillez sélectionner l’une des options suivantes:_x000a__x000a_Oui_x000a_Non_x000a_En partie_x000a_Non applicable" promptTitle="Sélectionner l’une des options:" prompt="_x000a_Oui_x000a_Non_x000a_En partie_x000a_Non applicable" sqref="D31:E32 D22:E22 D38:E38 D41:E42 D44:E44 D46:E46 D48:E48">
      <formula1>"Oui,Non,En partie,Non applicable,&lt;sélectionner l'option&gt;"</formula1>
    </dataValidation>
  </dataValidation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0"/>
  <sheetViews>
    <sheetView tabSelected="1" topLeftCell="F76" zoomScale="85" zoomScaleNormal="85" zoomScalePageLayoutView="75" workbookViewId="0">
      <selection activeCell="I82" sqref="I82"/>
    </sheetView>
  </sheetViews>
  <sheetFormatPr baseColWidth="10" defaultColWidth="10.875" defaultRowHeight="15.75"/>
  <cols>
    <col min="1" max="1" width="3.625" style="1" customWidth="1"/>
    <col min="2" max="2" width="15.125" style="2" customWidth="1"/>
    <col min="3" max="3" width="44.625" style="1" customWidth="1"/>
    <col min="4" max="4" width="24" style="1" bestFit="1" customWidth="1"/>
    <col min="5" max="5" width="3" hidden="1" customWidth="1"/>
    <col min="6" max="6" width="55.5" style="1" bestFit="1" customWidth="1"/>
    <col min="7" max="7" width="52" style="1" bestFit="1" customWidth="1"/>
    <col min="8" max="8" width="34.25" style="1" bestFit="1" customWidth="1"/>
    <col min="9" max="9" width="17.875" style="1" bestFit="1" customWidth="1"/>
    <col min="10" max="11" width="13.625" style="1" bestFit="1" customWidth="1"/>
    <col min="12" max="12" width="15.875" style="1" bestFit="1" customWidth="1"/>
    <col min="13" max="14" width="12" style="1" bestFit="1" customWidth="1"/>
    <col min="15" max="15" width="9.625" style="1" bestFit="1" customWidth="1"/>
    <col min="16" max="16" width="14.875" style="1" bestFit="1" customWidth="1"/>
    <col min="17" max="17" width="11" style="1" bestFit="1" customWidth="1"/>
    <col min="18" max="18" width="12" style="1" bestFit="1" customWidth="1"/>
    <col min="19" max="20" width="12.5" style="1" bestFit="1" customWidth="1"/>
    <col min="21" max="21" width="12" style="1" bestFit="1" customWidth="1"/>
    <col min="22" max="22" width="17.375" style="1" bestFit="1" customWidth="1"/>
    <col min="23" max="23" width="11" style="1" bestFit="1" customWidth="1"/>
    <col min="24" max="24" width="20.25" style="1" bestFit="1" customWidth="1"/>
    <col min="25" max="25" width="18.375" style="1" bestFit="1" customWidth="1"/>
    <col min="26" max="26" width="15.75" style="1" bestFit="1" customWidth="1"/>
    <col min="27" max="27" width="17.5" style="1" bestFit="1" customWidth="1"/>
    <col min="28" max="28" width="12" style="1" bestFit="1" customWidth="1"/>
    <col min="29" max="29" width="11" style="1" bestFit="1" customWidth="1"/>
    <col min="30" max="30" width="9.125" style="1" bestFit="1" customWidth="1"/>
    <col min="31" max="31" width="13.125" style="1" bestFit="1" customWidth="1"/>
    <col min="32" max="32" width="12" style="1" bestFit="1" customWidth="1"/>
    <col min="33" max="33" width="12.125" style="1" bestFit="1" customWidth="1"/>
    <col min="34" max="34" width="12" style="1" bestFit="1" customWidth="1"/>
    <col min="35" max="37" width="10" style="1" bestFit="1" customWidth="1"/>
    <col min="38" max="39" width="12" style="1" bestFit="1" customWidth="1"/>
    <col min="40" max="40" width="17" style="1" bestFit="1" customWidth="1"/>
    <col min="41" max="41" width="11" style="1" bestFit="1" customWidth="1"/>
    <col min="42" max="42" width="19.875" style="1" bestFit="1" customWidth="1"/>
    <col min="43" max="43" width="15.75" style="1" bestFit="1" customWidth="1"/>
    <col min="44" max="44" width="16.125" style="1" bestFit="1" customWidth="1"/>
    <col min="45" max="45" width="8.5" style="1" bestFit="1" customWidth="1"/>
    <col min="46" max="46" width="18.625" style="1" bestFit="1" customWidth="1"/>
    <col min="47" max="16384" width="10.875" style="1"/>
  </cols>
  <sheetData>
    <row r="1" spans="2:46" ht="15.95" customHeight="1"/>
    <row r="2" spans="2:46" ht="26.25">
      <c r="B2" s="36" t="s">
        <v>66</v>
      </c>
      <c r="H2" s="112" t="s">
        <v>173</v>
      </c>
      <c r="I2" s="14" t="s">
        <v>99</v>
      </c>
      <c r="J2" s="16"/>
      <c r="K2" s="13"/>
      <c r="L2" s="13"/>
      <c r="M2" s="13"/>
      <c r="N2" s="13"/>
      <c r="O2" s="10"/>
    </row>
    <row r="3" spans="2:46">
      <c r="B3" s="78" t="s">
        <v>119</v>
      </c>
      <c r="H3" s="111" t="s">
        <v>233</v>
      </c>
      <c r="I3" s="80"/>
      <c r="K3" s="3"/>
      <c r="L3" s="3"/>
      <c r="M3" s="3"/>
      <c r="N3" s="3"/>
      <c r="O3" s="4"/>
    </row>
    <row r="4" spans="2:46">
      <c r="B4" s="79" t="s">
        <v>118</v>
      </c>
      <c r="I4" s="15" t="s">
        <v>101</v>
      </c>
      <c r="J4" s="1" t="s">
        <v>234</v>
      </c>
      <c r="K4" s="1" t="s">
        <v>235</v>
      </c>
      <c r="L4" s="1" t="s">
        <v>236</v>
      </c>
      <c r="M4" s="1" t="s">
        <v>237</v>
      </c>
      <c r="N4" s="1" t="s">
        <v>238</v>
      </c>
      <c r="O4" s="1" t="s">
        <v>239</v>
      </c>
      <c r="P4" s="1" t="s">
        <v>240</v>
      </c>
      <c r="Q4" s="1" t="s">
        <v>241</v>
      </c>
      <c r="R4" s="1" t="s">
        <v>242</v>
      </c>
      <c r="S4" s="1" t="s">
        <v>243</v>
      </c>
      <c r="T4" s="1" t="s">
        <v>244</v>
      </c>
      <c r="U4" s="1" t="s">
        <v>245</v>
      </c>
      <c r="V4" s="1" t="s">
        <v>246</v>
      </c>
      <c r="W4" s="1" t="s">
        <v>247</v>
      </c>
      <c r="X4" s="1" t="s">
        <v>248</v>
      </c>
      <c r="Y4" s="1" t="s">
        <v>249</v>
      </c>
      <c r="Z4" s="1" t="s">
        <v>250</v>
      </c>
      <c r="AA4" s="1" t="s">
        <v>251</v>
      </c>
      <c r="AB4" s="1" t="s">
        <v>252</v>
      </c>
      <c r="AC4" s="1" t="s">
        <v>253</v>
      </c>
      <c r="AD4" s="1" t="s">
        <v>254</v>
      </c>
      <c r="AE4" s="1" t="s">
        <v>255</v>
      </c>
      <c r="AF4" s="1" t="s">
        <v>256</v>
      </c>
      <c r="AG4" s="1" t="s">
        <v>257</v>
      </c>
      <c r="AH4" s="1" t="s">
        <v>258</v>
      </c>
      <c r="AI4" s="1" t="s">
        <v>259</v>
      </c>
      <c r="AJ4" s="1" t="s">
        <v>260</v>
      </c>
      <c r="AK4" s="1" t="s">
        <v>261</v>
      </c>
      <c r="AL4" s="1" t="s">
        <v>262</v>
      </c>
      <c r="AM4" s="1" t="s">
        <v>263</v>
      </c>
      <c r="AN4" s="1" t="s">
        <v>264</v>
      </c>
      <c r="AO4" s="1" t="s">
        <v>265</v>
      </c>
      <c r="AP4" s="1" t="s">
        <v>266</v>
      </c>
      <c r="AQ4" s="1" t="s">
        <v>267</v>
      </c>
      <c r="AR4" s="1" t="s">
        <v>268</v>
      </c>
      <c r="AS4" s="1" t="s">
        <v>269</v>
      </c>
      <c r="AT4" s="1" t="s">
        <v>270</v>
      </c>
    </row>
    <row r="5" spans="2:46">
      <c r="B5" s="79"/>
      <c r="I5" s="8" t="s">
        <v>102</v>
      </c>
      <c r="J5" s="1" t="s">
        <v>271</v>
      </c>
      <c r="K5" s="1" t="s">
        <v>272</v>
      </c>
      <c r="M5" s="1" t="s">
        <v>273</v>
      </c>
      <c r="N5" s="1" t="s">
        <v>274</v>
      </c>
      <c r="O5" s="1" t="s">
        <v>275</v>
      </c>
      <c r="P5" s="1" t="s">
        <v>276</v>
      </c>
      <c r="R5" s="1" t="s">
        <v>277</v>
      </c>
      <c r="S5" s="1" t="s">
        <v>278</v>
      </c>
      <c r="V5" s="1" t="s">
        <v>279</v>
      </c>
      <c r="W5" s="1" t="s">
        <v>280</v>
      </c>
      <c r="Z5" s="1" t="s">
        <v>281</v>
      </c>
      <c r="AC5" s="1" t="s">
        <v>282</v>
      </c>
      <c r="AD5" s="1" t="s">
        <v>283</v>
      </c>
      <c r="AE5" s="1" t="s">
        <v>284</v>
      </c>
      <c r="AG5" s="1" t="s">
        <v>285</v>
      </c>
      <c r="AI5" s="1" t="s">
        <v>286</v>
      </c>
      <c r="AK5" s="1" t="s">
        <v>287</v>
      </c>
      <c r="AN5" s="1" t="s">
        <v>288</v>
      </c>
      <c r="AR5" s="1" t="s">
        <v>289</v>
      </c>
    </row>
    <row r="6" spans="2:46" ht="15" customHeight="1">
      <c r="I6" s="9" t="s">
        <v>100</v>
      </c>
      <c r="J6" s="1" t="s">
        <v>223</v>
      </c>
      <c r="K6" s="1" t="s">
        <v>216</v>
      </c>
      <c r="L6" s="156" t="s">
        <v>216</v>
      </c>
      <c r="M6" s="1" t="s">
        <v>217</v>
      </c>
      <c r="N6" s="1" t="s">
        <v>354</v>
      </c>
      <c r="O6" s="1" t="s">
        <v>220</v>
      </c>
      <c r="P6" s="1" t="s">
        <v>220</v>
      </c>
      <c r="Q6" s="1" t="s">
        <v>220</v>
      </c>
      <c r="R6" s="1" t="s">
        <v>220</v>
      </c>
      <c r="S6" s="1" t="s">
        <v>355</v>
      </c>
      <c r="T6" s="1" t="s">
        <v>355</v>
      </c>
      <c r="U6" s="1" t="s">
        <v>357</v>
      </c>
      <c r="V6" s="1" t="s">
        <v>290</v>
      </c>
      <c r="W6" s="1" t="s">
        <v>291</v>
      </c>
      <c r="X6" s="1" t="s">
        <v>359</v>
      </c>
      <c r="Y6" s="1" t="s">
        <v>359</v>
      </c>
      <c r="Z6" s="1" t="s">
        <v>359</v>
      </c>
      <c r="AA6" s="1" t="s">
        <v>357</v>
      </c>
      <c r="AB6" s="1" t="s">
        <v>357</v>
      </c>
      <c r="AC6" s="1" t="s">
        <v>357</v>
      </c>
      <c r="AD6" s="1" t="s">
        <v>358</v>
      </c>
      <c r="AE6" s="1" t="s">
        <v>357</v>
      </c>
      <c r="AF6" s="1" t="s">
        <v>357</v>
      </c>
      <c r="AG6" s="1" t="s">
        <v>357</v>
      </c>
      <c r="AH6" s="1" t="s">
        <v>357</v>
      </c>
      <c r="AI6" s="1" t="s">
        <v>357</v>
      </c>
      <c r="AJ6" s="1" t="s">
        <v>357</v>
      </c>
      <c r="AK6" s="1" t="s">
        <v>357</v>
      </c>
      <c r="AL6" s="1" t="s">
        <v>357</v>
      </c>
      <c r="AM6" s="1" t="s">
        <v>357</v>
      </c>
      <c r="AN6" s="1" t="s">
        <v>357</v>
      </c>
      <c r="AO6" s="1" t="s">
        <v>357</v>
      </c>
      <c r="AP6" s="1" t="s">
        <v>357</v>
      </c>
      <c r="AQ6" s="1" t="s">
        <v>357</v>
      </c>
      <c r="AR6" s="1" t="s">
        <v>357</v>
      </c>
      <c r="AS6" s="1" t="s">
        <v>357</v>
      </c>
      <c r="AT6" s="1" t="s">
        <v>356</v>
      </c>
    </row>
    <row r="7" spans="2:46" ht="21">
      <c r="B7" s="164" t="s">
        <v>67</v>
      </c>
      <c r="C7" s="165"/>
      <c r="D7" s="166"/>
      <c r="F7" s="167" t="s">
        <v>199</v>
      </c>
      <c r="G7" s="165"/>
      <c r="H7" s="166"/>
      <c r="I7" s="168" t="s">
        <v>177</v>
      </c>
      <c r="J7" s="165"/>
      <c r="K7" s="165"/>
      <c r="L7" s="165"/>
      <c r="N7" s="12"/>
      <c r="O7" s="12"/>
    </row>
    <row r="8" spans="2:46" ht="62.25" customHeight="1">
      <c r="B8" s="169" t="s">
        <v>200</v>
      </c>
      <c r="C8" s="170"/>
      <c r="D8" s="171"/>
      <c r="E8" s="123"/>
      <c r="F8" s="172" t="s">
        <v>175</v>
      </c>
      <c r="G8" s="173"/>
      <c r="H8" s="174"/>
      <c r="I8" s="175" t="s">
        <v>103</v>
      </c>
      <c r="J8" s="176"/>
      <c r="K8" s="176"/>
      <c r="L8" s="176"/>
      <c r="M8" s="81"/>
      <c r="N8" s="12"/>
      <c r="O8" s="12"/>
    </row>
    <row r="9" spans="2:46" ht="31.5">
      <c r="B9" s="60" t="s">
        <v>120</v>
      </c>
      <c r="C9" s="5"/>
      <c r="D9" s="61" t="s">
        <v>123</v>
      </c>
      <c r="F9" s="62" t="s">
        <v>98</v>
      </c>
      <c r="G9" s="114" t="s">
        <v>187</v>
      </c>
      <c r="H9" s="116" t="s">
        <v>174</v>
      </c>
      <c r="I9" s="64" t="s">
        <v>104</v>
      </c>
      <c r="J9" s="63">
        <f t="shared" ref="J9:AT9" si="0">SUM(J10:J84)</f>
        <v>6067239197</v>
      </c>
      <c r="K9" s="63">
        <f t="shared" si="0"/>
        <v>3562461277</v>
      </c>
      <c r="L9" s="63">
        <f t="shared" si="0"/>
        <v>637407109</v>
      </c>
      <c r="M9" s="63">
        <f t="shared" si="0"/>
        <v>91775509</v>
      </c>
      <c r="N9" s="63">
        <f t="shared" si="0"/>
        <v>215657466</v>
      </c>
      <c r="O9" s="63">
        <f t="shared" si="0"/>
        <v>271100</v>
      </c>
      <c r="P9" s="63">
        <f t="shared" si="0"/>
        <v>125403706</v>
      </c>
      <c r="Q9" s="63">
        <f t="shared" si="0"/>
        <v>0</v>
      </c>
      <c r="R9" s="63">
        <f t="shared" si="0"/>
        <v>465225669</v>
      </c>
      <c r="S9" s="63">
        <f t="shared" si="0"/>
        <v>697483810</v>
      </c>
      <c r="T9" s="63">
        <f t="shared" si="0"/>
        <v>338013055</v>
      </c>
      <c r="U9" s="63">
        <f t="shared" si="0"/>
        <v>119179398</v>
      </c>
      <c r="V9" s="63">
        <f t="shared" si="0"/>
        <v>3438602</v>
      </c>
      <c r="W9" s="63">
        <f t="shared" si="0"/>
        <v>21795197</v>
      </c>
      <c r="X9" s="63">
        <f t="shared" si="0"/>
        <v>9636416</v>
      </c>
      <c r="Y9" s="63">
        <f t="shared" si="0"/>
        <v>7331850</v>
      </c>
      <c r="Z9" s="63">
        <f t="shared" si="0"/>
        <v>9592318</v>
      </c>
      <c r="AA9" s="63">
        <f t="shared" si="0"/>
        <v>59821981</v>
      </c>
      <c r="AB9" s="63">
        <f t="shared" si="0"/>
        <v>0</v>
      </c>
      <c r="AC9" s="63">
        <f t="shared" si="0"/>
        <v>28205846</v>
      </c>
      <c r="AD9" s="63">
        <f t="shared" si="0"/>
        <v>804200</v>
      </c>
      <c r="AE9" s="63">
        <f t="shared" si="0"/>
        <v>2000000</v>
      </c>
      <c r="AF9" s="63">
        <f t="shared" si="0"/>
        <v>324490979</v>
      </c>
      <c r="AG9" s="63">
        <f t="shared" si="0"/>
        <v>264837472</v>
      </c>
      <c r="AH9" s="63">
        <f t="shared" si="0"/>
        <v>647795094</v>
      </c>
      <c r="AI9" s="63">
        <f t="shared" si="0"/>
        <v>8753118</v>
      </c>
      <c r="AJ9" s="63">
        <f t="shared" si="0"/>
        <v>8002600</v>
      </c>
      <c r="AK9" s="63">
        <f t="shared" si="0"/>
        <v>7228250</v>
      </c>
      <c r="AL9" s="63">
        <f t="shared" si="0"/>
        <v>202292733</v>
      </c>
      <c r="AM9" s="63">
        <f t="shared" si="0"/>
        <v>186704705</v>
      </c>
      <c r="AN9" s="63">
        <f t="shared" si="0"/>
        <v>0</v>
      </c>
      <c r="AO9" s="63">
        <f t="shared" si="0"/>
        <v>38270025</v>
      </c>
      <c r="AP9" s="63">
        <f t="shared" si="0"/>
        <v>4893572</v>
      </c>
      <c r="AQ9" s="63">
        <f t="shared" si="0"/>
        <v>1300000</v>
      </c>
      <c r="AR9" s="63">
        <f t="shared" si="0"/>
        <v>0</v>
      </c>
      <c r="AS9" s="63">
        <f t="shared" si="0"/>
        <v>866500</v>
      </c>
      <c r="AT9" s="63">
        <f t="shared" si="0"/>
        <v>1592646465</v>
      </c>
    </row>
    <row r="10" spans="2:46">
      <c r="B10" s="71" t="s">
        <v>2</v>
      </c>
      <c r="C10" s="72" t="s">
        <v>68</v>
      </c>
      <c r="D10" s="7"/>
      <c r="F10" s="66"/>
      <c r="G10" s="115"/>
      <c r="H10" s="158">
        <v>0</v>
      </c>
      <c r="I10" s="65">
        <f>SUM(J10:AT10)</f>
        <v>0</v>
      </c>
    </row>
    <row r="11" spans="2:46">
      <c r="B11" s="73" t="s">
        <v>3</v>
      </c>
      <c r="C11" s="74" t="s">
        <v>121</v>
      </c>
      <c r="D11" s="6"/>
      <c r="F11" s="66"/>
      <c r="G11" s="115"/>
      <c r="H11" s="159">
        <v>0</v>
      </c>
      <c r="I11" s="65">
        <f t="shared" ref="I11:I73" si="1">SUM(J11:AT11)</f>
        <v>0</v>
      </c>
    </row>
    <row r="12" spans="2:46" ht="31.5">
      <c r="B12" s="69" t="s">
        <v>4</v>
      </c>
      <c r="C12" s="58" t="s">
        <v>122</v>
      </c>
      <c r="D12" s="51" t="s">
        <v>292</v>
      </c>
      <c r="F12" s="66" t="s">
        <v>293</v>
      </c>
      <c r="G12" s="115" t="s">
        <v>294</v>
      </c>
      <c r="H12" s="159">
        <v>68600900</v>
      </c>
      <c r="I12" s="65">
        <f t="shared" si="1"/>
        <v>68600900</v>
      </c>
      <c r="J12" s="157">
        <v>3000000</v>
      </c>
      <c r="K12" s="157">
        <v>625000</v>
      </c>
      <c r="L12" s="157">
        <v>0</v>
      </c>
      <c r="M12" s="157">
        <v>10350000</v>
      </c>
      <c r="N12" s="157">
        <v>240000</v>
      </c>
      <c r="O12" s="157">
        <v>0</v>
      </c>
      <c r="P12" s="157">
        <v>0</v>
      </c>
      <c r="Q12" s="157">
        <v>0</v>
      </c>
      <c r="R12" s="157">
        <v>40000000</v>
      </c>
      <c r="S12" s="157">
        <v>0</v>
      </c>
      <c r="T12" s="157">
        <v>0</v>
      </c>
      <c r="U12" s="157">
        <v>100000</v>
      </c>
      <c r="V12" s="157">
        <v>0</v>
      </c>
      <c r="W12" s="157">
        <v>0</v>
      </c>
      <c r="X12" s="157">
        <v>0</v>
      </c>
      <c r="Y12" s="157">
        <v>0</v>
      </c>
      <c r="Z12" s="157">
        <v>100000</v>
      </c>
      <c r="AA12" s="157">
        <v>2450900</v>
      </c>
      <c r="AB12" s="157">
        <v>0</v>
      </c>
      <c r="AC12" s="157">
        <v>0</v>
      </c>
      <c r="AD12" s="157">
        <v>0</v>
      </c>
      <c r="AE12" s="157">
        <v>0</v>
      </c>
      <c r="AF12" s="157">
        <v>0</v>
      </c>
      <c r="AG12" s="157">
        <v>365000</v>
      </c>
      <c r="AH12" s="157">
        <v>10030000</v>
      </c>
      <c r="AI12" s="157">
        <v>460000</v>
      </c>
      <c r="AJ12" s="157">
        <v>0</v>
      </c>
      <c r="AK12" s="157">
        <v>0</v>
      </c>
      <c r="AL12" s="157">
        <v>500000</v>
      </c>
      <c r="AM12" s="157">
        <v>325000</v>
      </c>
      <c r="AN12" s="157">
        <v>0</v>
      </c>
      <c r="AO12" s="157">
        <v>0</v>
      </c>
      <c r="AP12" s="157">
        <v>55000</v>
      </c>
      <c r="AQ12" s="157">
        <v>0</v>
      </c>
      <c r="AR12" s="157">
        <v>0</v>
      </c>
      <c r="AS12" s="157">
        <v>0</v>
      </c>
      <c r="AT12" s="157">
        <v>0</v>
      </c>
    </row>
    <row r="13" spans="2:46" ht="31.5">
      <c r="B13" s="69" t="s">
        <v>4</v>
      </c>
      <c r="C13" s="58" t="s">
        <v>122</v>
      </c>
      <c r="D13" s="51" t="s">
        <v>292</v>
      </c>
      <c r="F13" s="66" t="s">
        <v>295</v>
      </c>
      <c r="G13" s="115" t="s">
        <v>294</v>
      </c>
      <c r="H13" s="159">
        <v>893389618</v>
      </c>
      <c r="I13" s="65">
        <f t="shared" si="1"/>
        <v>893389618</v>
      </c>
      <c r="J13" s="157">
        <v>148449127</v>
      </c>
      <c r="K13" s="157">
        <v>469042657</v>
      </c>
      <c r="L13" s="157">
        <v>0</v>
      </c>
      <c r="M13" s="157">
        <v>0</v>
      </c>
      <c r="N13" s="157">
        <v>0</v>
      </c>
      <c r="O13" s="157">
        <v>0</v>
      </c>
      <c r="P13" s="157">
        <v>9866220</v>
      </c>
      <c r="Q13" s="157">
        <v>0</v>
      </c>
      <c r="R13" s="157">
        <v>351192</v>
      </c>
      <c r="S13" s="157">
        <v>51436902</v>
      </c>
      <c r="T13" s="157">
        <v>25537426</v>
      </c>
      <c r="U13" s="157">
        <v>3095500</v>
      </c>
      <c r="V13" s="157">
        <v>0</v>
      </c>
      <c r="W13" s="157">
        <v>0</v>
      </c>
      <c r="X13" s="157">
        <v>0</v>
      </c>
      <c r="Y13" s="157">
        <v>0</v>
      </c>
      <c r="Z13" s="157">
        <v>0</v>
      </c>
      <c r="AA13" s="157">
        <v>1099475</v>
      </c>
      <c r="AB13" s="157">
        <v>0</v>
      </c>
      <c r="AC13" s="157">
        <v>741843</v>
      </c>
      <c r="AD13" s="157">
        <v>0</v>
      </c>
      <c r="AE13" s="157">
        <v>0</v>
      </c>
      <c r="AF13" s="157">
        <v>44958561</v>
      </c>
      <c r="AG13" s="157">
        <v>81097716</v>
      </c>
      <c r="AH13" s="157">
        <v>8802226</v>
      </c>
      <c r="AI13" s="157">
        <v>420539</v>
      </c>
      <c r="AJ13" s="157">
        <v>0</v>
      </c>
      <c r="AK13" s="157">
        <v>0</v>
      </c>
      <c r="AL13" s="157">
        <v>26338511</v>
      </c>
      <c r="AM13" s="157">
        <v>22055978</v>
      </c>
      <c r="AN13" s="157">
        <v>0</v>
      </c>
      <c r="AO13" s="157">
        <v>0</v>
      </c>
      <c r="AP13" s="157">
        <v>95745</v>
      </c>
      <c r="AQ13" s="157">
        <v>0</v>
      </c>
      <c r="AR13" s="157">
        <v>0</v>
      </c>
      <c r="AS13" s="157">
        <v>0</v>
      </c>
      <c r="AT13" s="157">
        <v>0</v>
      </c>
    </row>
    <row r="14" spans="2:46" ht="31.5">
      <c r="B14" s="69" t="s">
        <v>4</v>
      </c>
      <c r="C14" s="58" t="s">
        <v>122</v>
      </c>
      <c r="D14" s="51" t="s">
        <v>292</v>
      </c>
      <c r="F14" s="66" t="s">
        <v>296</v>
      </c>
      <c r="G14" s="115" t="s">
        <v>294</v>
      </c>
      <c r="H14" s="159">
        <v>705728976</v>
      </c>
      <c r="I14" s="65">
        <f t="shared" si="1"/>
        <v>705728976</v>
      </c>
      <c r="J14" s="157">
        <v>96695067</v>
      </c>
      <c r="K14" s="157">
        <v>13969869</v>
      </c>
      <c r="L14" s="157">
        <v>166803010</v>
      </c>
      <c r="M14" s="157">
        <v>551460</v>
      </c>
      <c r="N14" s="157">
        <v>55226876</v>
      </c>
      <c r="O14" s="157">
        <v>0</v>
      </c>
      <c r="P14" s="157">
        <v>1345896</v>
      </c>
      <c r="Q14" s="157">
        <v>0</v>
      </c>
      <c r="R14" s="157">
        <v>17527119</v>
      </c>
      <c r="S14" s="157">
        <v>2822635</v>
      </c>
      <c r="T14" s="157">
        <v>3158777</v>
      </c>
      <c r="U14" s="157">
        <v>36446966</v>
      </c>
      <c r="V14" s="157">
        <v>567102</v>
      </c>
      <c r="W14" s="157">
        <v>0</v>
      </c>
      <c r="X14" s="157">
        <v>324344</v>
      </c>
      <c r="Y14" s="157">
        <v>0</v>
      </c>
      <c r="Z14" s="157">
        <v>0</v>
      </c>
      <c r="AA14" s="157">
        <v>60138</v>
      </c>
      <c r="AB14" s="157">
        <v>0</v>
      </c>
      <c r="AC14" s="157">
        <v>15440</v>
      </c>
      <c r="AD14" s="157">
        <v>0</v>
      </c>
      <c r="AE14" s="157">
        <v>0</v>
      </c>
      <c r="AF14" s="157">
        <v>30309889</v>
      </c>
      <c r="AG14" s="157">
        <v>4405754</v>
      </c>
      <c r="AH14" s="157">
        <v>0</v>
      </c>
      <c r="AI14" s="157">
        <v>0</v>
      </c>
      <c r="AJ14" s="157">
        <v>0</v>
      </c>
      <c r="AK14" s="157">
        <v>0</v>
      </c>
      <c r="AL14" s="157">
        <v>11400558</v>
      </c>
      <c r="AM14" s="157">
        <v>0</v>
      </c>
      <c r="AN14" s="157">
        <v>0</v>
      </c>
      <c r="AO14" s="157">
        <v>0</v>
      </c>
      <c r="AP14" s="157">
        <v>0</v>
      </c>
      <c r="AQ14" s="157">
        <v>0</v>
      </c>
      <c r="AR14" s="157">
        <v>0</v>
      </c>
      <c r="AS14" s="157">
        <v>0</v>
      </c>
      <c r="AT14" s="157">
        <v>264098076</v>
      </c>
    </row>
    <row r="15" spans="2:46" ht="31.5">
      <c r="B15" s="69" t="s">
        <v>5</v>
      </c>
      <c r="C15" s="58" t="s">
        <v>124</v>
      </c>
      <c r="D15" s="51" t="s">
        <v>292</v>
      </c>
      <c r="F15" s="66" t="s">
        <v>297</v>
      </c>
      <c r="G15" s="115" t="s">
        <v>294</v>
      </c>
      <c r="H15" s="65">
        <v>1410271820</v>
      </c>
      <c r="I15" s="65">
        <f t="shared" si="1"/>
        <v>1410271820</v>
      </c>
      <c r="J15" s="157">
        <v>0</v>
      </c>
      <c r="K15" s="157">
        <v>1361362969</v>
      </c>
      <c r="L15" s="157">
        <v>0</v>
      </c>
      <c r="M15" s="157">
        <v>0</v>
      </c>
      <c r="N15" s="157">
        <v>0</v>
      </c>
      <c r="O15" s="157">
        <v>0</v>
      </c>
      <c r="P15" s="157">
        <v>3005000</v>
      </c>
      <c r="Q15" s="157">
        <v>0</v>
      </c>
      <c r="R15" s="157">
        <v>0</v>
      </c>
      <c r="S15" s="157">
        <v>22205009</v>
      </c>
      <c r="T15" s="157">
        <v>3948805</v>
      </c>
      <c r="U15" s="157">
        <v>0</v>
      </c>
      <c r="V15" s="157">
        <v>0</v>
      </c>
      <c r="W15" s="157">
        <v>0</v>
      </c>
      <c r="X15" s="157">
        <v>0</v>
      </c>
      <c r="Y15" s="157">
        <v>0</v>
      </c>
      <c r="Z15" s="157">
        <v>0</v>
      </c>
      <c r="AA15" s="157">
        <v>0</v>
      </c>
      <c r="AB15" s="157">
        <v>0</v>
      </c>
      <c r="AC15" s="157">
        <v>0</v>
      </c>
      <c r="AD15" s="157">
        <v>0</v>
      </c>
      <c r="AE15" s="157">
        <v>0</v>
      </c>
      <c r="AF15" s="157">
        <v>0</v>
      </c>
      <c r="AG15" s="157">
        <v>0</v>
      </c>
      <c r="AH15" s="157">
        <v>0</v>
      </c>
      <c r="AI15" s="157">
        <v>0</v>
      </c>
      <c r="AJ15" s="157">
        <v>0</v>
      </c>
      <c r="AK15" s="157">
        <v>0</v>
      </c>
      <c r="AL15" s="157">
        <v>0</v>
      </c>
      <c r="AM15" s="157">
        <v>19750037</v>
      </c>
      <c r="AN15" s="157">
        <v>0</v>
      </c>
      <c r="AO15" s="157">
        <v>0</v>
      </c>
      <c r="AP15" s="157">
        <v>0</v>
      </c>
      <c r="AQ15" s="157">
        <v>0</v>
      </c>
      <c r="AR15" s="157">
        <v>0</v>
      </c>
      <c r="AS15" s="157">
        <v>0</v>
      </c>
      <c r="AT15" s="157">
        <v>0</v>
      </c>
    </row>
    <row r="16" spans="2:46">
      <c r="B16" s="69" t="s">
        <v>6</v>
      </c>
      <c r="C16" s="58" t="s">
        <v>69</v>
      </c>
      <c r="D16" s="51" t="s">
        <v>292</v>
      </c>
      <c r="F16" s="66" t="s">
        <v>298</v>
      </c>
      <c r="G16" s="115" t="s">
        <v>294</v>
      </c>
      <c r="H16" s="65">
        <v>337418207</v>
      </c>
      <c r="I16" s="65">
        <f t="shared" si="1"/>
        <v>337418207</v>
      </c>
      <c r="J16" s="157">
        <v>242222685</v>
      </c>
      <c r="K16" s="157">
        <v>16602820</v>
      </c>
      <c r="L16" s="157">
        <v>0</v>
      </c>
      <c r="M16" s="157">
        <v>0</v>
      </c>
      <c r="N16" s="157">
        <v>0</v>
      </c>
      <c r="O16" s="157">
        <v>0</v>
      </c>
      <c r="P16" s="157">
        <v>8599177</v>
      </c>
      <c r="Q16" s="157">
        <v>0</v>
      </c>
      <c r="R16" s="157">
        <v>13972930</v>
      </c>
      <c r="S16" s="157">
        <v>1377180</v>
      </c>
      <c r="T16" s="157">
        <v>514705</v>
      </c>
      <c r="U16" s="157">
        <v>76729</v>
      </c>
      <c r="V16" s="157">
        <v>0</v>
      </c>
      <c r="W16" s="157">
        <v>0</v>
      </c>
      <c r="X16" s="157">
        <v>0</v>
      </c>
      <c r="Y16" s="157">
        <v>0</v>
      </c>
      <c r="Z16" s="157">
        <v>50000</v>
      </c>
      <c r="AA16" s="157">
        <v>558138</v>
      </c>
      <c r="AB16" s="157">
        <v>0</v>
      </c>
      <c r="AC16" s="157">
        <v>443079</v>
      </c>
      <c r="AD16" s="157">
        <v>0</v>
      </c>
      <c r="AE16" s="157">
        <v>0</v>
      </c>
      <c r="AF16" s="157">
        <v>36566113</v>
      </c>
      <c r="AG16" s="157">
        <v>6917720</v>
      </c>
      <c r="AH16" s="157">
        <v>0</v>
      </c>
      <c r="AI16" s="157">
        <v>20000</v>
      </c>
      <c r="AJ16" s="157">
        <v>0</v>
      </c>
      <c r="AK16" s="157">
        <v>0</v>
      </c>
      <c r="AL16" s="157">
        <v>9424740</v>
      </c>
      <c r="AM16" s="157">
        <v>0</v>
      </c>
      <c r="AN16" s="157">
        <v>0</v>
      </c>
      <c r="AO16" s="157">
        <v>0</v>
      </c>
      <c r="AP16" s="157">
        <v>72191</v>
      </c>
      <c r="AQ16" s="157">
        <v>0</v>
      </c>
      <c r="AR16" s="157">
        <v>0</v>
      </c>
      <c r="AS16" s="157">
        <v>0</v>
      </c>
      <c r="AT16" s="157">
        <v>0</v>
      </c>
    </row>
    <row r="17" spans="2:46">
      <c r="B17" s="69" t="s">
        <v>6</v>
      </c>
      <c r="C17" s="58" t="s">
        <v>69</v>
      </c>
      <c r="D17" s="51" t="s">
        <v>292</v>
      </c>
      <c r="F17" s="66" t="s">
        <v>299</v>
      </c>
      <c r="G17" s="115" t="s">
        <v>294</v>
      </c>
      <c r="H17" s="65">
        <v>549219231</v>
      </c>
      <c r="I17" s="65">
        <f t="shared" si="1"/>
        <v>549219231</v>
      </c>
      <c r="J17" s="157">
        <v>308477975</v>
      </c>
      <c r="K17" s="157">
        <v>19040829</v>
      </c>
      <c r="L17" s="157">
        <v>11266712</v>
      </c>
      <c r="M17" s="157">
        <v>0</v>
      </c>
      <c r="N17" s="157">
        <v>10360094</v>
      </c>
      <c r="O17" s="157">
        <v>0</v>
      </c>
      <c r="P17" s="157">
        <v>15057248</v>
      </c>
      <c r="Q17" s="157">
        <v>0</v>
      </c>
      <c r="R17" s="157">
        <v>47392943</v>
      </c>
      <c r="S17" s="157">
        <v>4270647</v>
      </c>
      <c r="T17" s="157">
        <v>2375096</v>
      </c>
      <c r="U17" s="157">
        <v>7977913</v>
      </c>
      <c r="V17" s="157">
        <v>0</v>
      </c>
      <c r="W17" s="157">
        <v>4969110</v>
      </c>
      <c r="X17" s="157">
        <v>0</v>
      </c>
      <c r="Y17" s="157">
        <v>0</v>
      </c>
      <c r="Z17" s="157">
        <v>0</v>
      </c>
      <c r="AA17" s="157">
        <v>875070</v>
      </c>
      <c r="AB17" s="157">
        <v>0</v>
      </c>
      <c r="AC17" s="157">
        <v>2005407</v>
      </c>
      <c r="AD17" s="157">
        <v>0</v>
      </c>
      <c r="AE17" s="157">
        <v>0</v>
      </c>
      <c r="AF17" s="157">
        <v>20040600</v>
      </c>
      <c r="AG17" s="157">
        <v>10759665</v>
      </c>
      <c r="AH17" s="157">
        <v>0</v>
      </c>
      <c r="AI17" s="157">
        <v>29400</v>
      </c>
      <c r="AJ17" s="157">
        <v>0</v>
      </c>
      <c r="AK17" s="157">
        <v>0</v>
      </c>
      <c r="AL17" s="157">
        <v>16198033</v>
      </c>
      <c r="AM17" s="157">
        <v>3756081</v>
      </c>
      <c r="AN17" s="157">
        <v>0</v>
      </c>
      <c r="AO17" s="157">
        <v>0</v>
      </c>
      <c r="AP17" s="157">
        <v>243700</v>
      </c>
      <c r="AQ17" s="157">
        <v>0</v>
      </c>
      <c r="AR17" s="157">
        <v>0</v>
      </c>
      <c r="AS17" s="157">
        <v>0</v>
      </c>
      <c r="AT17" s="157">
        <v>64122708</v>
      </c>
    </row>
    <row r="18" spans="2:46">
      <c r="B18" s="69" t="s">
        <v>6</v>
      </c>
      <c r="C18" s="58" t="s">
        <v>69</v>
      </c>
      <c r="D18" s="51" t="s">
        <v>292</v>
      </c>
      <c r="F18" s="66" t="s">
        <v>300</v>
      </c>
      <c r="G18" s="115" t="s">
        <v>294</v>
      </c>
      <c r="H18" s="65">
        <v>7330865</v>
      </c>
      <c r="I18" s="65">
        <f t="shared" si="1"/>
        <v>7330865</v>
      </c>
      <c r="J18" s="157">
        <v>3283375</v>
      </c>
      <c r="K18" s="157">
        <v>664500</v>
      </c>
      <c r="L18" s="157">
        <v>18125</v>
      </c>
      <c r="M18" s="157">
        <v>106000</v>
      </c>
      <c r="N18" s="157">
        <v>415250</v>
      </c>
      <c r="O18" s="157">
        <v>0</v>
      </c>
      <c r="P18" s="157">
        <v>1032500</v>
      </c>
      <c r="Q18" s="157">
        <v>0</v>
      </c>
      <c r="R18" s="157">
        <v>574875</v>
      </c>
      <c r="S18" s="157">
        <v>71900</v>
      </c>
      <c r="T18" s="157">
        <v>19875</v>
      </c>
      <c r="U18" s="157">
        <v>2125</v>
      </c>
      <c r="V18" s="157">
        <v>6000</v>
      </c>
      <c r="W18" s="157">
        <v>0</v>
      </c>
      <c r="X18" s="157">
        <v>4125</v>
      </c>
      <c r="Y18" s="157">
        <v>0</v>
      </c>
      <c r="Z18" s="157">
        <v>0</v>
      </c>
      <c r="AA18" s="157">
        <v>94215</v>
      </c>
      <c r="AB18" s="157">
        <v>0</v>
      </c>
      <c r="AC18" s="157">
        <v>1375</v>
      </c>
      <c r="AD18" s="157">
        <v>0</v>
      </c>
      <c r="AE18" s="157">
        <v>0</v>
      </c>
      <c r="AF18" s="157">
        <v>539375</v>
      </c>
      <c r="AG18" s="157">
        <v>264875</v>
      </c>
      <c r="AH18" s="157">
        <v>0</v>
      </c>
      <c r="AI18" s="157">
        <v>3000</v>
      </c>
      <c r="AJ18" s="157">
        <v>0</v>
      </c>
      <c r="AK18" s="157">
        <v>0</v>
      </c>
      <c r="AL18" s="157">
        <v>193375</v>
      </c>
      <c r="AM18" s="157">
        <v>0</v>
      </c>
      <c r="AN18" s="157">
        <v>0</v>
      </c>
      <c r="AO18" s="157">
        <v>0</v>
      </c>
      <c r="AP18" s="157">
        <v>1500</v>
      </c>
      <c r="AQ18" s="157">
        <v>0</v>
      </c>
      <c r="AR18" s="157">
        <v>0</v>
      </c>
      <c r="AS18" s="157">
        <v>6000</v>
      </c>
      <c r="AT18" s="157">
        <v>28500</v>
      </c>
    </row>
    <row r="19" spans="2:46">
      <c r="B19" s="69" t="s">
        <v>6</v>
      </c>
      <c r="C19" s="58" t="s">
        <v>69</v>
      </c>
      <c r="D19" s="51" t="s">
        <v>292</v>
      </c>
      <c r="F19" s="66" t="s">
        <v>301</v>
      </c>
      <c r="G19" s="115" t="s">
        <v>294</v>
      </c>
      <c r="H19" s="65">
        <v>1996440334</v>
      </c>
      <c r="I19" s="65">
        <f t="shared" si="1"/>
        <v>1996440334</v>
      </c>
      <c r="J19" s="157">
        <v>373409392</v>
      </c>
      <c r="K19" s="157">
        <v>5831068</v>
      </c>
      <c r="L19" s="157">
        <v>416315236</v>
      </c>
      <c r="M19" s="157">
        <v>0</v>
      </c>
      <c r="N19" s="157">
        <v>7547140</v>
      </c>
      <c r="O19" s="157">
        <v>0</v>
      </c>
      <c r="P19" s="157">
        <v>0</v>
      </c>
      <c r="Q19" s="157">
        <v>0</v>
      </c>
      <c r="R19" s="157">
        <v>0</v>
      </c>
      <c r="S19" s="157">
        <v>1073533</v>
      </c>
      <c r="T19" s="157">
        <v>911350</v>
      </c>
      <c r="U19" s="157">
        <v>1172072</v>
      </c>
      <c r="V19" s="157">
        <v>1106325</v>
      </c>
      <c r="W19" s="157">
        <v>79750</v>
      </c>
      <c r="X19" s="157">
        <v>1481000</v>
      </c>
      <c r="Y19" s="157">
        <v>0</v>
      </c>
      <c r="Z19" s="157">
        <v>0</v>
      </c>
      <c r="AA19" s="157">
        <v>34738</v>
      </c>
      <c r="AB19" s="157">
        <v>0</v>
      </c>
      <c r="AC19" s="157">
        <v>306000</v>
      </c>
      <c r="AD19" s="157">
        <v>0</v>
      </c>
      <c r="AE19" s="157">
        <v>0</v>
      </c>
      <c r="AF19" s="157">
        <v>68038197</v>
      </c>
      <c r="AG19" s="157">
        <v>1118798</v>
      </c>
      <c r="AH19" s="157">
        <v>0</v>
      </c>
      <c r="AI19" s="157">
        <v>0</v>
      </c>
      <c r="AJ19" s="157">
        <v>0</v>
      </c>
      <c r="AK19" s="157">
        <v>0</v>
      </c>
      <c r="AL19" s="157">
        <v>6807775</v>
      </c>
      <c r="AM19" s="157">
        <v>0</v>
      </c>
      <c r="AN19" s="157">
        <v>0</v>
      </c>
      <c r="AO19" s="157">
        <v>0</v>
      </c>
      <c r="AP19" s="157">
        <v>18353</v>
      </c>
      <c r="AQ19" s="157">
        <v>0</v>
      </c>
      <c r="AR19" s="157">
        <v>0</v>
      </c>
      <c r="AS19" s="157">
        <v>0</v>
      </c>
      <c r="AT19" s="157">
        <v>1111189607</v>
      </c>
    </row>
    <row r="20" spans="2:46">
      <c r="B20" s="69" t="s">
        <v>6</v>
      </c>
      <c r="C20" s="58" t="s">
        <v>69</v>
      </c>
      <c r="D20" s="51" t="s">
        <v>292</v>
      </c>
      <c r="F20" s="66" t="s">
        <v>302</v>
      </c>
      <c r="G20" s="115" t="s">
        <v>294</v>
      </c>
      <c r="H20" s="65">
        <v>20000</v>
      </c>
      <c r="I20" s="65">
        <f t="shared" si="1"/>
        <v>20000</v>
      </c>
      <c r="J20" s="157">
        <v>0</v>
      </c>
      <c r="K20" s="157">
        <v>0</v>
      </c>
      <c r="L20" s="157">
        <v>0</v>
      </c>
      <c r="M20" s="157">
        <v>0</v>
      </c>
      <c r="N20" s="157">
        <v>0</v>
      </c>
      <c r="O20" s="157">
        <v>0</v>
      </c>
      <c r="P20" s="157">
        <v>0</v>
      </c>
      <c r="Q20" s="157">
        <v>0</v>
      </c>
      <c r="R20" s="157">
        <v>0</v>
      </c>
      <c r="S20" s="157">
        <v>0</v>
      </c>
      <c r="T20" s="157">
        <v>0</v>
      </c>
      <c r="U20" s="157">
        <v>0</v>
      </c>
      <c r="V20" s="157">
        <v>0</v>
      </c>
      <c r="W20" s="157">
        <v>0</v>
      </c>
      <c r="X20" s="157">
        <v>0</v>
      </c>
      <c r="Y20" s="157">
        <v>0</v>
      </c>
      <c r="Z20" s="157">
        <v>0</v>
      </c>
      <c r="AA20" s="157">
        <v>0</v>
      </c>
      <c r="AB20" s="157">
        <v>0</v>
      </c>
      <c r="AC20" s="157">
        <v>0</v>
      </c>
      <c r="AD20" s="157">
        <v>0</v>
      </c>
      <c r="AE20" s="157">
        <v>0</v>
      </c>
      <c r="AF20" s="157">
        <v>0</v>
      </c>
      <c r="AG20" s="157">
        <v>0</v>
      </c>
      <c r="AH20" s="157">
        <v>0</v>
      </c>
      <c r="AI20" s="157">
        <v>0</v>
      </c>
      <c r="AJ20" s="157">
        <v>0</v>
      </c>
      <c r="AK20" s="157">
        <v>0</v>
      </c>
      <c r="AL20" s="157">
        <v>0</v>
      </c>
      <c r="AM20" s="157">
        <v>0</v>
      </c>
      <c r="AN20" s="157">
        <v>0</v>
      </c>
      <c r="AO20" s="157">
        <v>0</v>
      </c>
      <c r="AP20" s="157">
        <v>0</v>
      </c>
      <c r="AQ20" s="157">
        <v>0</v>
      </c>
      <c r="AR20" s="157">
        <v>0</v>
      </c>
      <c r="AS20" s="157">
        <v>20000</v>
      </c>
      <c r="AT20" s="157">
        <v>0</v>
      </c>
    </row>
    <row r="21" spans="2:46">
      <c r="B21" s="69" t="s">
        <v>6</v>
      </c>
      <c r="C21" s="58" t="s">
        <v>69</v>
      </c>
      <c r="D21" s="51" t="s">
        <v>292</v>
      </c>
      <c r="F21" s="66" t="s">
        <v>303</v>
      </c>
      <c r="G21" s="115" t="s">
        <v>304</v>
      </c>
      <c r="H21" s="65">
        <v>0</v>
      </c>
      <c r="I21" s="65">
        <f t="shared" si="1"/>
        <v>0</v>
      </c>
      <c r="J21" s="157">
        <v>0</v>
      </c>
      <c r="K21" s="157">
        <v>0</v>
      </c>
      <c r="L21" s="157">
        <v>0</v>
      </c>
      <c r="M21" s="157">
        <v>0</v>
      </c>
      <c r="N21" s="157">
        <v>0</v>
      </c>
      <c r="O21" s="157">
        <v>0</v>
      </c>
      <c r="P21" s="157">
        <v>0</v>
      </c>
      <c r="Q21" s="157">
        <v>0</v>
      </c>
      <c r="R21" s="157">
        <v>0</v>
      </c>
      <c r="S21" s="157">
        <v>0</v>
      </c>
      <c r="T21" s="157">
        <v>0</v>
      </c>
      <c r="U21" s="157">
        <v>0</v>
      </c>
      <c r="V21" s="157">
        <v>0</v>
      </c>
      <c r="W21" s="157">
        <v>0</v>
      </c>
      <c r="X21" s="157">
        <v>0</v>
      </c>
      <c r="Y21" s="157">
        <v>0</v>
      </c>
      <c r="Z21" s="157">
        <v>0</v>
      </c>
      <c r="AA21" s="157">
        <v>0</v>
      </c>
      <c r="AB21" s="157">
        <v>0</v>
      </c>
      <c r="AC21" s="157">
        <v>0</v>
      </c>
      <c r="AD21" s="157">
        <v>0</v>
      </c>
      <c r="AE21" s="157">
        <v>0</v>
      </c>
      <c r="AF21" s="157">
        <v>0</v>
      </c>
      <c r="AG21" s="157">
        <v>0</v>
      </c>
      <c r="AH21" s="157">
        <v>0</v>
      </c>
      <c r="AI21" s="157">
        <v>0</v>
      </c>
      <c r="AJ21" s="157">
        <v>0</v>
      </c>
      <c r="AK21" s="157">
        <v>0</v>
      </c>
      <c r="AL21" s="157">
        <v>0</v>
      </c>
      <c r="AM21" s="157">
        <v>0</v>
      </c>
      <c r="AN21" s="157">
        <v>0</v>
      </c>
      <c r="AO21" s="157">
        <v>0</v>
      </c>
      <c r="AP21" s="157">
        <v>0</v>
      </c>
      <c r="AQ21" s="157">
        <v>0</v>
      </c>
      <c r="AR21" s="157">
        <v>0</v>
      </c>
      <c r="AS21" s="157">
        <v>0</v>
      </c>
      <c r="AT21" s="157">
        <v>0</v>
      </c>
    </row>
    <row r="22" spans="2:46">
      <c r="B22" s="69" t="s">
        <v>6</v>
      </c>
      <c r="C22" s="58" t="s">
        <v>69</v>
      </c>
      <c r="D22" s="51" t="s">
        <v>292</v>
      </c>
      <c r="F22" s="66" t="s">
        <v>305</v>
      </c>
      <c r="G22" s="115" t="s">
        <v>304</v>
      </c>
      <c r="H22" s="65">
        <v>0</v>
      </c>
      <c r="I22" s="65">
        <f t="shared" si="1"/>
        <v>0</v>
      </c>
      <c r="J22" s="157">
        <v>0</v>
      </c>
      <c r="K22" s="157">
        <v>0</v>
      </c>
      <c r="L22" s="157">
        <v>0</v>
      </c>
      <c r="M22" s="157">
        <v>0</v>
      </c>
      <c r="N22" s="157">
        <v>0</v>
      </c>
      <c r="O22" s="157">
        <v>0</v>
      </c>
      <c r="P22" s="157">
        <v>0</v>
      </c>
      <c r="Q22" s="157">
        <v>0</v>
      </c>
      <c r="R22" s="157">
        <v>0</v>
      </c>
      <c r="S22" s="157">
        <v>0</v>
      </c>
      <c r="T22" s="157">
        <v>0</v>
      </c>
      <c r="U22" s="157">
        <v>0</v>
      </c>
      <c r="V22" s="157">
        <v>0</v>
      </c>
      <c r="W22" s="157">
        <v>0</v>
      </c>
      <c r="X22" s="157">
        <v>0</v>
      </c>
      <c r="Y22" s="157">
        <v>0</v>
      </c>
      <c r="Z22" s="157">
        <v>0</v>
      </c>
      <c r="AA22" s="157">
        <v>0</v>
      </c>
      <c r="AB22" s="157">
        <v>0</v>
      </c>
      <c r="AC22" s="157">
        <v>0</v>
      </c>
      <c r="AD22" s="157">
        <v>0</v>
      </c>
      <c r="AE22" s="157">
        <v>0</v>
      </c>
      <c r="AF22" s="157">
        <v>0</v>
      </c>
      <c r="AG22" s="157">
        <v>0</v>
      </c>
      <c r="AH22" s="157">
        <v>0</v>
      </c>
      <c r="AI22" s="157">
        <v>0</v>
      </c>
      <c r="AJ22" s="157">
        <v>0</v>
      </c>
      <c r="AK22" s="157">
        <v>0</v>
      </c>
      <c r="AL22" s="157">
        <v>0</v>
      </c>
      <c r="AM22" s="157">
        <v>0</v>
      </c>
      <c r="AN22" s="157">
        <v>0</v>
      </c>
      <c r="AO22" s="157">
        <v>0</v>
      </c>
      <c r="AP22" s="157">
        <v>0</v>
      </c>
      <c r="AQ22" s="157">
        <v>0</v>
      </c>
      <c r="AR22" s="157">
        <v>0</v>
      </c>
      <c r="AS22" s="157">
        <v>0</v>
      </c>
      <c r="AT22" s="157">
        <v>0</v>
      </c>
    </row>
    <row r="23" spans="2:46">
      <c r="B23" s="69" t="s">
        <v>6</v>
      </c>
      <c r="C23" s="58" t="s">
        <v>69</v>
      </c>
      <c r="D23" s="51" t="s">
        <v>292</v>
      </c>
      <c r="F23" s="66" t="s">
        <v>306</v>
      </c>
      <c r="G23" s="115" t="s">
        <v>304</v>
      </c>
      <c r="H23" s="65">
        <v>0</v>
      </c>
      <c r="I23" s="65">
        <f t="shared" si="1"/>
        <v>0</v>
      </c>
      <c r="J23" s="157">
        <v>0</v>
      </c>
      <c r="K23" s="157">
        <v>0</v>
      </c>
      <c r="L23" s="157">
        <v>0</v>
      </c>
      <c r="M23" s="157">
        <v>0</v>
      </c>
      <c r="N23" s="157">
        <v>0</v>
      </c>
      <c r="O23" s="157">
        <v>0</v>
      </c>
      <c r="P23" s="157">
        <v>0</v>
      </c>
      <c r="Q23" s="157">
        <v>0</v>
      </c>
      <c r="R23" s="157">
        <v>0</v>
      </c>
      <c r="S23" s="157">
        <v>0</v>
      </c>
      <c r="T23" s="157">
        <v>0</v>
      </c>
      <c r="U23" s="157">
        <v>0</v>
      </c>
      <c r="V23" s="157">
        <v>0</v>
      </c>
      <c r="W23" s="157">
        <v>0</v>
      </c>
      <c r="X23" s="157">
        <v>0</v>
      </c>
      <c r="Y23" s="157">
        <v>0</v>
      </c>
      <c r="Z23" s="157">
        <v>0</v>
      </c>
      <c r="AA23" s="157">
        <v>0</v>
      </c>
      <c r="AB23" s="157">
        <v>0</v>
      </c>
      <c r="AC23" s="157">
        <v>0</v>
      </c>
      <c r="AD23" s="157">
        <v>0</v>
      </c>
      <c r="AE23" s="157">
        <v>0</v>
      </c>
      <c r="AF23" s="157">
        <v>0</v>
      </c>
      <c r="AG23" s="157">
        <v>0</v>
      </c>
      <c r="AH23" s="157">
        <v>0</v>
      </c>
      <c r="AI23" s="157">
        <v>0</v>
      </c>
      <c r="AJ23" s="157">
        <v>0</v>
      </c>
      <c r="AK23" s="157">
        <v>0</v>
      </c>
      <c r="AL23" s="157">
        <v>0</v>
      </c>
      <c r="AM23" s="157">
        <v>0</v>
      </c>
      <c r="AN23" s="157">
        <v>0</v>
      </c>
      <c r="AO23" s="157">
        <v>0</v>
      </c>
      <c r="AP23" s="157">
        <v>0</v>
      </c>
      <c r="AQ23" s="157">
        <v>0</v>
      </c>
      <c r="AR23" s="157">
        <v>0</v>
      </c>
      <c r="AS23" s="157">
        <v>0</v>
      </c>
      <c r="AT23" s="157">
        <v>0</v>
      </c>
    </row>
    <row r="24" spans="2:46">
      <c r="B24" s="69" t="s">
        <v>6</v>
      </c>
      <c r="C24" s="58" t="s">
        <v>69</v>
      </c>
      <c r="D24" s="51" t="s">
        <v>292</v>
      </c>
      <c r="F24" s="66" t="s">
        <v>307</v>
      </c>
      <c r="G24" s="115" t="s">
        <v>304</v>
      </c>
      <c r="H24" s="65">
        <v>0</v>
      </c>
      <c r="I24" s="65">
        <f t="shared" si="1"/>
        <v>0</v>
      </c>
      <c r="J24" s="157">
        <v>0</v>
      </c>
      <c r="K24" s="157">
        <v>0</v>
      </c>
      <c r="L24" s="157">
        <v>0</v>
      </c>
      <c r="M24" s="157">
        <v>0</v>
      </c>
      <c r="N24" s="157">
        <v>0</v>
      </c>
      <c r="O24" s="157">
        <v>0</v>
      </c>
      <c r="P24" s="157">
        <v>0</v>
      </c>
      <c r="Q24" s="157">
        <v>0</v>
      </c>
      <c r="R24" s="157">
        <v>0</v>
      </c>
      <c r="S24" s="157">
        <v>0</v>
      </c>
      <c r="T24" s="157">
        <v>0</v>
      </c>
      <c r="U24" s="157">
        <v>0</v>
      </c>
      <c r="V24" s="157">
        <v>0</v>
      </c>
      <c r="W24" s="157">
        <v>0</v>
      </c>
      <c r="X24" s="157">
        <v>0</v>
      </c>
      <c r="Y24" s="157">
        <v>0</v>
      </c>
      <c r="Z24" s="157">
        <v>0</v>
      </c>
      <c r="AA24" s="157">
        <v>0</v>
      </c>
      <c r="AB24" s="157">
        <v>0</v>
      </c>
      <c r="AC24" s="157">
        <v>0</v>
      </c>
      <c r="AD24" s="157">
        <v>0</v>
      </c>
      <c r="AE24" s="157">
        <v>0</v>
      </c>
      <c r="AF24" s="157">
        <v>0</v>
      </c>
      <c r="AG24" s="157">
        <v>0</v>
      </c>
      <c r="AH24" s="157">
        <v>0</v>
      </c>
      <c r="AI24" s="157">
        <v>0</v>
      </c>
      <c r="AJ24" s="157">
        <v>0</v>
      </c>
      <c r="AK24" s="157">
        <v>0</v>
      </c>
      <c r="AL24" s="157">
        <v>0</v>
      </c>
      <c r="AM24" s="157">
        <v>0</v>
      </c>
      <c r="AN24" s="157">
        <v>0</v>
      </c>
      <c r="AO24" s="157">
        <v>0</v>
      </c>
      <c r="AP24" s="157">
        <v>0</v>
      </c>
      <c r="AQ24" s="157">
        <v>0</v>
      </c>
      <c r="AR24" s="157">
        <v>0</v>
      </c>
      <c r="AS24" s="157">
        <v>0</v>
      </c>
      <c r="AT24" s="157">
        <v>0</v>
      </c>
    </row>
    <row r="25" spans="2:46">
      <c r="B25" s="69" t="s">
        <v>6</v>
      </c>
      <c r="C25" s="58" t="s">
        <v>69</v>
      </c>
      <c r="D25" s="51" t="s">
        <v>292</v>
      </c>
      <c r="F25" s="66" t="s">
        <v>308</v>
      </c>
      <c r="G25" s="115" t="s">
        <v>304</v>
      </c>
      <c r="H25" s="65">
        <v>0</v>
      </c>
      <c r="I25" s="65">
        <f t="shared" si="1"/>
        <v>0</v>
      </c>
      <c r="J25" s="157">
        <v>0</v>
      </c>
      <c r="K25" s="157">
        <v>0</v>
      </c>
      <c r="L25" s="157">
        <v>0</v>
      </c>
      <c r="M25" s="157">
        <v>0</v>
      </c>
      <c r="N25" s="157">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157">
        <v>0</v>
      </c>
      <c r="AP25" s="157">
        <v>0</v>
      </c>
      <c r="AQ25" s="157">
        <v>0</v>
      </c>
      <c r="AR25" s="157">
        <v>0</v>
      </c>
      <c r="AS25" s="157">
        <v>0</v>
      </c>
      <c r="AT25" s="157">
        <v>0</v>
      </c>
    </row>
    <row r="26" spans="2:46">
      <c r="B26" s="69" t="s">
        <v>6</v>
      </c>
      <c r="C26" s="58" t="s">
        <v>69</v>
      </c>
      <c r="D26" s="51" t="s">
        <v>292</v>
      </c>
      <c r="F26" s="66" t="s">
        <v>309</v>
      </c>
      <c r="G26" s="115" t="s">
        <v>304</v>
      </c>
      <c r="H26" s="65">
        <v>0</v>
      </c>
      <c r="I26" s="65">
        <f t="shared" si="1"/>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0</v>
      </c>
      <c r="AD26" s="157">
        <v>0</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row>
    <row r="27" spans="2:46">
      <c r="B27" s="69" t="s">
        <v>7</v>
      </c>
      <c r="C27" s="58" t="s">
        <v>70</v>
      </c>
      <c r="D27" s="51" t="s">
        <v>292</v>
      </c>
      <c r="F27" s="66" t="s">
        <v>310</v>
      </c>
      <c r="G27" s="115" t="s">
        <v>294</v>
      </c>
      <c r="H27" s="159">
        <v>79741475</v>
      </c>
      <c r="I27" s="65">
        <f t="shared" si="1"/>
        <v>79741475</v>
      </c>
      <c r="J27" s="157">
        <v>52231886</v>
      </c>
      <c r="K27" s="157">
        <v>1990352</v>
      </c>
      <c r="L27" s="157">
        <v>0</v>
      </c>
      <c r="M27" s="157">
        <v>0</v>
      </c>
      <c r="N27" s="157">
        <v>0</v>
      </c>
      <c r="O27" s="157">
        <v>0</v>
      </c>
      <c r="P27" s="157">
        <v>185122</v>
      </c>
      <c r="Q27" s="157">
        <v>0</v>
      </c>
      <c r="R27" s="157">
        <v>12395204</v>
      </c>
      <c r="S27" s="157">
        <v>0</v>
      </c>
      <c r="T27" s="157">
        <v>0</v>
      </c>
      <c r="U27" s="157">
        <v>0</v>
      </c>
      <c r="V27" s="157">
        <v>337500</v>
      </c>
      <c r="W27" s="157">
        <v>193928</v>
      </c>
      <c r="X27" s="157">
        <v>0</v>
      </c>
      <c r="Y27" s="157">
        <v>0</v>
      </c>
      <c r="Z27" s="157">
        <v>13500</v>
      </c>
      <c r="AA27" s="157">
        <v>28970</v>
      </c>
      <c r="AB27" s="157">
        <v>0</v>
      </c>
      <c r="AC27" s="157">
        <v>0</v>
      </c>
      <c r="AD27" s="157">
        <v>0</v>
      </c>
      <c r="AE27" s="157">
        <v>0</v>
      </c>
      <c r="AF27" s="157">
        <v>0</v>
      </c>
      <c r="AG27" s="157">
        <v>96092</v>
      </c>
      <c r="AH27" s="157">
        <v>12050307</v>
      </c>
      <c r="AI27" s="157">
        <v>0</v>
      </c>
      <c r="AJ27" s="157">
        <v>0</v>
      </c>
      <c r="AK27" s="157">
        <v>0</v>
      </c>
      <c r="AL27" s="157">
        <v>197088</v>
      </c>
      <c r="AM27" s="157">
        <v>0</v>
      </c>
      <c r="AN27" s="157">
        <v>0</v>
      </c>
      <c r="AO27" s="157">
        <v>0</v>
      </c>
      <c r="AP27" s="157">
        <v>21526</v>
      </c>
      <c r="AQ27" s="157">
        <v>0</v>
      </c>
      <c r="AR27" s="157">
        <v>0</v>
      </c>
      <c r="AS27" s="157">
        <v>0</v>
      </c>
      <c r="AT27" s="157">
        <v>0</v>
      </c>
    </row>
    <row r="28" spans="2:46">
      <c r="B28" s="69" t="s">
        <v>7</v>
      </c>
      <c r="C28" s="58" t="s">
        <v>70</v>
      </c>
      <c r="D28" s="51" t="s">
        <v>292</v>
      </c>
      <c r="F28" s="66" t="s">
        <v>311</v>
      </c>
      <c r="G28" s="115" t="s">
        <v>294</v>
      </c>
      <c r="H28" s="159">
        <v>31122066</v>
      </c>
      <c r="I28" s="65">
        <f t="shared" si="1"/>
        <v>31122066</v>
      </c>
      <c r="J28" s="157">
        <v>0</v>
      </c>
      <c r="K28" s="157">
        <v>0</v>
      </c>
      <c r="L28" s="157">
        <v>5378568</v>
      </c>
      <c r="M28" s="157">
        <v>0</v>
      </c>
      <c r="N28" s="157">
        <v>7605704</v>
      </c>
      <c r="O28" s="157">
        <v>0</v>
      </c>
      <c r="P28" s="157">
        <v>0</v>
      </c>
      <c r="Q28" s="157">
        <v>0</v>
      </c>
      <c r="R28" s="157">
        <v>6459818</v>
      </c>
      <c r="S28" s="157">
        <v>1026917</v>
      </c>
      <c r="T28" s="157">
        <v>528162</v>
      </c>
      <c r="U28" s="157">
        <v>0</v>
      </c>
      <c r="V28" s="157">
        <v>0</v>
      </c>
      <c r="W28" s="157">
        <v>129285</v>
      </c>
      <c r="X28" s="157">
        <v>0</v>
      </c>
      <c r="Y28" s="157">
        <v>0</v>
      </c>
      <c r="Z28" s="157">
        <v>60000</v>
      </c>
      <c r="AA28" s="157">
        <v>0</v>
      </c>
      <c r="AB28" s="157">
        <v>0</v>
      </c>
      <c r="AC28" s="157">
        <v>45000</v>
      </c>
      <c r="AD28" s="157">
        <v>0</v>
      </c>
      <c r="AE28" s="157">
        <v>0</v>
      </c>
      <c r="AF28" s="157">
        <v>3897500</v>
      </c>
      <c r="AG28" s="157">
        <v>570612</v>
      </c>
      <c r="AH28" s="157">
        <v>0</v>
      </c>
      <c r="AI28" s="157">
        <v>97500</v>
      </c>
      <c r="AJ28" s="157">
        <v>0</v>
      </c>
      <c r="AK28" s="157">
        <v>0</v>
      </c>
      <c r="AL28" s="157">
        <v>0</v>
      </c>
      <c r="AM28" s="157">
        <v>0</v>
      </c>
      <c r="AN28" s="157">
        <v>0</v>
      </c>
      <c r="AO28" s="157">
        <v>0</v>
      </c>
      <c r="AP28" s="157">
        <v>0</v>
      </c>
      <c r="AQ28" s="157">
        <v>0</v>
      </c>
      <c r="AR28" s="157">
        <v>0</v>
      </c>
      <c r="AS28" s="157">
        <v>10500</v>
      </c>
      <c r="AT28" s="157">
        <v>5312500</v>
      </c>
    </row>
    <row r="29" spans="2:46">
      <c r="B29" s="76" t="s">
        <v>8</v>
      </c>
      <c r="C29" s="74" t="s">
        <v>71</v>
      </c>
      <c r="D29" s="6"/>
      <c r="F29" s="66"/>
      <c r="G29" s="115"/>
      <c r="H29" s="159">
        <v>0</v>
      </c>
      <c r="I29" s="65">
        <f t="shared" si="1"/>
        <v>0</v>
      </c>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row>
    <row r="30" spans="2:46" ht="31.5">
      <c r="B30" s="69" t="s">
        <v>9</v>
      </c>
      <c r="C30" s="58" t="s">
        <v>125</v>
      </c>
      <c r="D30" s="51" t="s">
        <v>292</v>
      </c>
      <c r="F30" s="66" t="s">
        <v>312</v>
      </c>
      <c r="G30" s="115" t="s">
        <v>294</v>
      </c>
      <c r="H30" s="65">
        <v>587537184</v>
      </c>
      <c r="I30" s="65">
        <f t="shared" si="1"/>
        <v>587537184</v>
      </c>
      <c r="J30" s="157">
        <v>0</v>
      </c>
      <c r="K30" s="157">
        <v>358064817</v>
      </c>
      <c r="L30" s="157">
        <v>0</v>
      </c>
      <c r="M30" s="157">
        <v>0</v>
      </c>
      <c r="N30" s="157">
        <v>0</v>
      </c>
      <c r="O30" s="157">
        <v>0</v>
      </c>
      <c r="P30" s="157">
        <v>1929193</v>
      </c>
      <c r="Q30" s="157">
        <v>0</v>
      </c>
      <c r="R30" s="157">
        <v>63547097</v>
      </c>
      <c r="S30" s="157">
        <v>10446076</v>
      </c>
      <c r="T30" s="157">
        <v>0</v>
      </c>
      <c r="U30" s="157">
        <v>0</v>
      </c>
      <c r="V30" s="157">
        <v>0</v>
      </c>
      <c r="W30" s="157">
        <v>0</v>
      </c>
      <c r="X30" s="157">
        <v>0</v>
      </c>
      <c r="Y30" s="157">
        <v>0</v>
      </c>
      <c r="Z30" s="157">
        <v>0</v>
      </c>
      <c r="AA30" s="157">
        <v>655366</v>
      </c>
      <c r="AB30" s="157">
        <v>0</v>
      </c>
      <c r="AC30" s="157">
        <v>19327864</v>
      </c>
      <c r="AD30" s="157">
        <v>0</v>
      </c>
      <c r="AE30" s="157">
        <v>0</v>
      </c>
      <c r="AF30" s="157">
        <v>64957500</v>
      </c>
      <c r="AG30" s="157">
        <v>0</v>
      </c>
      <c r="AH30" s="157">
        <v>0</v>
      </c>
      <c r="AI30" s="157">
        <v>0</v>
      </c>
      <c r="AJ30" s="157">
        <v>0</v>
      </c>
      <c r="AK30" s="157">
        <v>0</v>
      </c>
      <c r="AL30" s="157">
        <v>41434711</v>
      </c>
      <c r="AM30" s="157">
        <v>27174560</v>
      </c>
      <c r="AN30" s="157">
        <v>0</v>
      </c>
      <c r="AO30" s="157">
        <v>0</v>
      </c>
      <c r="AP30" s="157">
        <v>0</v>
      </c>
      <c r="AQ30" s="157">
        <v>0</v>
      </c>
      <c r="AR30" s="157">
        <v>0</v>
      </c>
      <c r="AS30" s="157">
        <v>0</v>
      </c>
      <c r="AT30" s="157">
        <v>0</v>
      </c>
    </row>
    <row r="31" spans="2:46" ht="31.5">
      <c r="B31" s="69" t="s">
        <v>9</v>
      </c>
      <c r="C31" s="58" t="s">
        <v>125</v>
      </c>
      <c r="D31" s="51" t="s">
        <v>292</v>
      </c>
      <c r="F31" s="66" t="s">
        <v>313</v>
      </c>
      <c r="G31" s="115" t="s">
        <v>314</v>
      </c>
      <c r="H31" s="65">
        <v>1208418200</v>
      </c>
      <c r="I31" s="65">
        <f t="shared" si="1"/>
        <v>1208418200</v>
      </c>
      <c r="J31" s="157">
        <v>384594482</v>
      </c>
      <c r="K31" s="157">
        <v>22405492</v>
      </c>
      <c r="L31" s="157">
        <v>233854</v>
      </c>
      <c r="M31" s="157">
        <v>0</v>
      </c>
      <c r="N31" s="157">
        <v>392132</v>
      </c>
      <c r="O31" s="157">
        <v>0</v>
      </c>
      <c r="P31" s="157">
        <v>19474126</v>
      </c>
      <c r="Q31" s="157">
        <v>0</v>
      </c>
      <c r="R31" s="157">
        <v>6321451</v>
      </c>
      <c r="S31" s="157">
        <v>26734009</v>
      </c>
      <c r="T31" s="157">
        <v>0</v>
      </c>
      <c r="U31" s="157">
        <v>9174995</v>
      </c>
      <c r="V31" s="157">
        <v>0</v>
      </c>
      <c r="W31" s="157">
        <v>0</v>
      </c>
      <c r="X31" s="157">
        <v>0</v>
      </c>
      <c r="Y31" s="157">
        <v>0</v>
      </c>
      <c r="Z31" s="157">
        <v>0</v>
      </c>
      <c r="AA31" s="157">
        <v>34884623</v>
      </c>
      <c r="AB31" s="157">
        <v>0</v>
      </c>
      <c r="AC31" s="157">
        <v>0</v>
      </c>
      <c r="AD31" s="157">
        <v>0</v>
      </c>
      <c r="AE31" s="157">
        <v>0</v>
      </c>
      <c r="AF31" s="157">
        <v>0</v>
      </c>
      <c r="AG31" s="157">
        <v>79577967</v>
      </c>
      <c r="AH31" s="157">
        <v>538697252</v>
      </c>
      <c r="AI31" s="157">
        <v>2695316</v>
      </c>
      <c r="AJ31" s="157">
        <v>0</v>
      </c>
      <c r="AK31" s="157">
        <v>0</v>
      </c>
      <c r="AL31" s="157">
        <v>30180257</v>
      </c>
      <c r="AM31" s="157">
        <v>33735350</v>
      </c>
      <c r="AN31" s="157">
        <v>0</v>
      </c>
      <c r="AO31" s="157">
        <v>17544633</v>
      </c>
      <c r="AP31" s="157">
        <v>1772261</v>
      </c>
      <c r="AQ31" s="157">
        <v>0</v>
      </c>
      <c r="AR31" s="157">
        <v>0</v>
      </c>
      <c r="AS31" s="157">
        <v>0</v>
      </c>
      <c r="AT31" s="157">
        <v>0</v>
      </c>
    </row>
    <row r="32" spans="2:46">
      <c r="B32" s="69" t="s">
        <v>10</v>
      </c>
      <c r="C32" s="58" t="s">
        <v>72</v>
      </c>
      <c r="D32" s="51" t="s">
        <v>229</v>
      </c>
      <c r="F32" s="66"/>
      <c r="G32" s="115"/>
      <c r="H32" s="159">
        <v>0</v>
      </c>
      <c r="I32" s="65">
        <f t="shared" si="1"/>
        <v>0</v>
      </c>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row>
    <row r="33" spans="2:46">
      <c r="B33" s="69"/>
      <c r="C33" s="58"/>
      <c r="D33" s="124"/>
      <c r="F33" s="66"/>
      <c r="G33" s="115"/>
      <c r="H33" s="159">
        <v>0</v>
      </c>
      <c r="I33" s="65">
        <f t="shared" si="1"/>
        <v>0</v>
      </c>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row>
    <row r="34" spans="2:46">
      <c r="B34" s="69"/>
      <c r="C34" s="58"/>
      <c r="D34" s="7"/>
      <c r="F34" s="66"/>
      <c r="G34" s="115"/>
      <c r="H34" s="159">
        <v>0</v>
      </c>
      <c r="I34" s="65">
        <f t="shared" si="1"/>
        <v>0</v>
      </c>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row>
    <row r="35" spans="2:46" ht="31.5">
      <c r="B35" s="76" t="s">
        <v>11</v>
      </c>
      <c r="C35" s="74" t="s">
        <v>73</v>
      </c>
      <c r="D35" s="7"/>
      <c r="F35" s="66"/>
      <c r="G35" s="115"/>
      <c r="H35" s="65">
        <v>0</v>
      </c>
      <c r="I35" s="65">
        <f t="shared" si="1"/>
        <v>0</v>
      </c>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row>
    <row r="36" spans="2:46">
      <c r="B36" s="69" t="s">
        <v>12</v>
      </c>
      <c r="C36" s="58" t="s">
        <v>74</v>
      </c>
      <c r="D36" s="51" t="s">
        <v>292</v>
      </c>
      <c r="F36" s="66" t="s">
        <v>315</v>
      </c>
      <c r="G36" s="115" t="s">
        <v>316</v>
      </c>
      <c r="H36" s="65">
        <v>9500000</v>
      </c>
      <c r="I36" s="65">
        <f t="shared" si="1"/>
        <v>9500000</v>
      </c>
      <c r="J36" s="157">
        <v>0</v>
      </c>
      <c r="K36" s="157">
        <v>0</v>
      </c>
      <c r="L36" s="157">
        <v>750000</v>
      </c>
      <c r="M36" s="157">
        <v>0</v>
      </c>
      <c r="N36" s="157">
        <v>250000</v>
      </c>
      <c r="O36" s="157">
        <v>0</v>
      </c>
      <c r="P36" s="157">
        <v>0</v>
      </c>
      <c r="Q36" s="157">
        <v>0</v>
      </c>
      <c r="R36" s="157">
        <v>0</v>
      </c>
      <c r="S36" s="157">
        <v>0</v>
      </c>
      <c r="T36" s="157">
        <v>0</v>
      </c>
      <c r="U36" s="157">
        <v>1250000</v>
      </c>
      <c r="V36" s="157">
        <v>0</v>
      </c>
      <c r="W36" s="157">
        <v>0</v>
      </c>
      <c r="X36" s="157">
        <v>1250000</v>
      </c>
      <c r="Y36" s="157">
        <v>1500000</v>
      </c>
      <c r="Z36" s="157">
        <v>1750000</v>
      </c>
      <c r="AA36" s="157">
        <v>0</v>
      </c>
      <c r="AB36" s="157">
        <v>0</v>
      </c>
      <c r="AC36" s="157">
        <v>250000</v>
      </c>
      <c r="AD36" s="157">
        <v>0</v>
      </c>
      <c r="AE36" s="157">
        <v>0</v>
      </c>
      <c r="AF36" s="157">
        <v>0</v>
      </c>
      <c r="AG36" s="157">
        <v>250000</v>
      </c>
      <c r="AH36" s="157">
        <v>0</v>
      </c>
      <c r="AI36" s="157">
        <v>0</v>
      </c>
      <c r="AJ36" s="157">
        <v>0</v>
      </c>
      <c r="AK36" s="157">
        <v>1000000</v>
      </c>
      <c r="AL36" s="157">
        <v>250000</v>
      </c>
      <c r="AM36" s="157">
        <v>0</v>
      </c>
      <c r="AN36" s="157">
        <v>0</v>
      </c>
      <c r="AO36" s="157">
        <v>0</v>
      </c>
      <c r="AP36" s="157">
        <v>250000</v>
      </c>
      <c r="AQ36" s="157">
        <v>500000</v>
      </c>
      <c r="AR36" s="157">
        <v>0</v>
      </c>
      <c r="AS36" s="157">
        <v>250000</v>
      </c>
      <c r="AT36" s="157">
        <v>0</v>
      </c>
    </row>
    <row r="37" spans="2:46">
      <c r="B37" s="69" t="s">
        <v>12</v>
      </c>
      <c r="C37" s="58" t="s">
        <v>74</v>
      </c>
      <c r="D37" s="51" t="s">
        <v>292</v>
      </c>
      <c r="F37" s="66" t="s">
        <v>317</v>
      </c>
      <c r="G37" s="115" t="s">
        <v>316</v>
      </c>
      <c r="H37" s="65">
        <v>19300000</v>
      </c>
      <c r="I37" s="65">
        <f t="shared" si="1"/>
        <v>19300000</v>
      </c>
      <c r="J37" s="157">
        <v>0</v>
      </c>
      <c r="K37" s="157">
        <v>0</v>
      </c>
      <c r="L37" s="157">
        <v>1500000</v>
      </c>
      <c r="M37" s="157">
        <v>0</v>
      </c>
      <c r="N37" s="157">
        <v>300000</v>
      </c>
      <c r="O37" s="157">
        <v>0</v>
      </c>
      <c r="P37" s="157">
        <v>0</v>
      </c>
      <c r="Q37" s="157">
        <v>0</v>
      </c>
      <c r="R37" s="157">
        <v>0</v>
      </c>
      <c r="S37" s="157">
        <v>0</v>
      </c>
      <c r="T37" s="157">
        <v>0</v>
      </c>
      <c r="U37" s="157">
        <v>1400000</v>
      </c>
      <c r="V37" s="157">
        <v>0</v>
      </c>
      <c r="W37" s="157">
        <v>0</v>
      </c>
      <c r="X37" s="157">
        <v>2500000</v>
      </c>
      <c r="Y37" s="157">
        <v>3000000</v>
      </c>
      <c r="Z37" s="157">
        <v>2500000</v>
      </c>
      <c r="AA37" s="157">
        <v>0</v>
      </c>
      <c r="AB37" s="157">
        <v>0</v>
      </c>
      <c r="AC37" s="157">
        <v>600000</v>
      </c>
      <c r="AD37" s="157">
        <v>0</v>
      </c>
      <c r="AE37" s="157">
        <v>0</v>
      </c>
      <c r="AF37" s="157">
        <v>0</v>
      </c>
      <c r="AG37" s="157">
        <v>300000</v>
      </c>
      <c r="AH37" s="157">
        <v>0</v>
      </c>
      <c r="AI37" s="157">
        <v>0</v>
      </c>
      <c r="AJ37" s="157">
        <v>0</v>
      </c>
      <c r="AK37" s="157">
        <v>5500000</v>
      </c>
      <c r="AL37" s="157">
        <v>300000</v>
      </c>
      <c r="AM37" s="157">
        <v>0</v>
      </c>
      <c r="AN37" s="157">
        <v>0</v>
      </c>
      <c r="AO37" s="157">
        <v>0</v>
      </c>
      <c r="AP37" s="157">
        <v>300000</v>
      </c>
      <c r="AQ37" s="157">
        <v>600000</v>
      </c>
      <c r="AR37" s="157">
        <v>0</v>
      </c>
      <c r="AS37" s="157">
        <v>500000</v>
      </c>
      <c r="AT37" s="157">
        <v>0</v>
      </c>
    </row>
    <row r="38" spans="2:46">
      <c r="B38" s="69" t="s">
        <v>12</v>
      </c>
      <c r="C38" s="58" t="s">
        <v>74</v>
      </c>
      <c r="D38" s="51" t="s">
        <v>292</v>
      </c>
      <c r="F38" s="66" t="s">
        <v>318</v>
      </c>
      <c r="G38" s="115" t="s">
        <v>319</v>
      </c>
      <c r="H38" s="65">
        <v>0</v>
      </c>
      <c r="I38" s="65">
        <f t="shared" si="1"/>
        <v>0</v>
      </c>
      <c r="J38" s="157">
        <v>0</v>
      </c>
      <c r="K38" s="157">
        <v>0</v>
      </c>
      <c r="L38" s="157">
        <v>0</v>
      </c>
      <c r="M38" s="157">
        <v>0</v>
      </c>
      <c r="N38" s="157">
        <v>0</v>
      </c>
      <c r="O38" s="157">
        <v>0</v>
      </c>
      <c r="P38" s="157">
        <v>0</v>
      </c>
      <c r="Q38" s="157">
        <v>0</v>
      </c>
      <c r="R38" s="157">
        <v>0</v>
      </c>
      <c r="S38" s="157">
        <v>0</v>
      </c>
      <c r="T38" s="157">
        <v>0</v>
      </c>
      <c r="U38" s="157">
        <v>0</v>
      </c>
      <c r="V38" s="157">
        <v>0</v>
      </c>
      <c r="W38" s="157">
        <v>0</v>
      </c>
      <c r="X38" s="157">
        <v>0</v>
      </c>
      <c r="Y38" s="157">
        <v>0</v>
      </c>
      <c r="Z38" s="157">
        <v>0</v>
      </c>
      <c r="AA38" s="157">
        <v>0</v>
      </c>
      <c r="AB38" s="157">
        <v>0</v>
      </c>
      <c r="AC38" s="157">
        <v>0</v>
      </c>
      <c r="AD38" s="157">
        <v>0</v>
      </c>
      <c r="AE38" s="157">
        <v>0</v>
      </c>
      <c r="AF38" s="157">
        <v>0</v>
      </c>
      <c r="AG38" s="157">
        <v>0</v>
      </c>
      <c r="AH38" s="157">
        <v>0</v>
      </c>
      <c r="AI38" s="157">
        <v>0</v>
      </c>
      <c r="AJ38" s="157">
        <v>0</v>
      </c>
      <c r="AK38" s="157">
        <v>0</v>
      </c>
      <c r="AL38" s="157">
        <v>0</v>
      </c>
      <c r="AM38" s="157">
        <v>0</v>
      </c>
      <c r="AN38" s="157">
        <v>0</v>
      </c>
      <c r="AO38" s="157">
        <v>0</v>
      </c>
      <c r="AP38" s="157">
        <v>0</v>
      </c>
      <c r="AQ38" s="157">
        <v>0</v>
      </c>
      <c r="AR38" s="157">
        <v>0</v>
      </c>
      <c r="AS38" s="157">
        <v>0</v>
      </c>
      <c r="AT38" s="157">
        <v>0</v>
      </c>
    </row>
    <row r="39" spans="2:46">
      <c r="B39" s="69" t="s">
        <v>13</v>
      </c>
      <c r="C39" s="58" t="s">
        <v>75</v>
      </c>
      <c r="D39" s="51" t="s">
        <v>292</v>
      </c>
      <c r="F39" s="66" t="s">
        <v>320</v>
      </c>
      <c r="G39" s="115" t="s">
        <v>294</v>
      </c>
      <c r="H39" s="159">
        <v>7343267</v>
      </c>
      <c r="I39" s="65">
        <f t="shared" si="1"/>
        <v>7343267</v>
      </c>
      <c r="J39" s="157">
        <v>5791954</v>
      </c>
      <c r="K39" s="157">
        <v>0</v>
      </c>
      <c r="L39" s="157">
        <v>0</v>
      </c>
      <c r="M39" s="157">
        <v>80000</v>
      </c>
      <c r="N39" s="157">
        <v>186784</v>
      </c>
      <c r="O39" s="157">
        <v>0</v>
      </c>
      <c r="P39" s="157">
        <v>0</v>
      </c>
      <c r="Q39" s="157">
        <v>0</v>
      </c>
      <c r="R39" s="157">
        <v>1183053</v>
      </c>
      <c r="S39" s="157">
        <v>0</v>
      </c>
      <c r="T39" s="157">
        <v>69253</v>
      </c>
      <c r="U39" s="157">
        <v>0</v>
      </c>
      <c r="V39" s="157">
        <v>0</v>
      </c>
      <c r="W39" s="157">
        <v>0</v>
      </c>
      <c r="X39" s="157">
        <v>0</v>
      </c>
      <c r="Y39" s="157">
        <v>0</v>
      </c>
      <c r="Z39" s="157">
        <v>1800</v>
      </c>
      <c r="AA39" s="157">
        <v>4850</v>
      </c>
      <c r="AB39" s="157">
        <v>0</v>
      </c>
      <c r="AC39" s="157">
        <v>0</v>
      </c>
      <c r="AD39" s="157">
        <v>0</v>
      </c>
      <c r="AE39" s="157">
        <v>0</v>
      </c>
      <c r="AF39" s="157">
        <v>0</v>
      </c>
      <c r="AG39" s="157">
        <v>12812</v>
      </c>
      <c r="AH39" s="157">
        <v>0</v>
      </c>
      <c r="AI39" s="157">
        <v>7800</v>
      </c>
      <c r="AJ39" s="157">
        <v>0</v>
      </c>
      <c r="AK39" s="157">
        <v>0</v>
      </c>
      <c r="AL39" s="157">
        <v>0</v>
      </c>
      <c r="AM39" s="157">
        <v>0</v>
      </c>
      <c r="AN39" s="157">
        <v>0</v>
      </c>
      <c r="AO39" s="157">
        <v>0</v>
      </c>
      <c r="AP39" s="157">
        <v>4961</v>
      </c>
      <c r="AQ39" s="157">
        <v>0</v>
      </c>
      <c r="AR39" s="157">
        <v>0</v>
      </c>
      <c r="AS39" s="157">
        <v>0</v>
      </c>
      <c r="AT39" s="157">
        <v>0</v>
      </c>
    </row>
    <row r="40" spans="2:46">
      <c r="B40" s="69" t="s">
        <v>13</v>
      </c>
      <c r="C40" s="58" t="s">
        <v>75</v>
      </c>
      <c r="D40" s="51" t="s">
        <v>292</v>
      </c>
      <c r="F40" s="66" t="s">
        <v>321</v>
      </c>
      <c r="G40" s="115" t="s">
        <v>322</v>
      </c>
      <c r="H40" s="159">
        <v>5253200</v>
      </c>
      <c r="I40" s="65">
        <f t="shared" si="1"/>
        <v>5253200</v>
      </c>
      <c r="J40" s="157">
        <v>0</v>
      </c>
      <c r="K40" s="157">
        <v>0</v>
      </c>
      <c r="L40" s="157">
        <v>0</v>
      </c>
      <c r="M40" s="157">
        <v>0</v>
      </c>
      <c r="N40" s="157">
        <v>0</v>
      </c>
      <c r="O40" s="157">
        <v>271100</v>
      </c>
      <c r="P40" s="157">
        <v>0</v>
      </c>
      <c r="Q40" s="157">
        <v>0</v>
      </c>
      <c r="R40" s="157">
        <v>0</v>
      </c>
      <c r="S40" s="157">
        <v>0</v>
      </c>
      <c r="T40" s="157">
        <v>0</v>
      </c>
      <c r="U40" s="157">
        <v>140000</v>
      </c>
      <c r="V40" s="157">
        <v>0</v>
      </c>
      <c r="W40" s="157">
        <v>0</v>
      </c>
      <c r="X40" s="157">
        <v>0</v>
      </c>
      <c r="Y40" s="157">
        <v>0</v>
      </c>
      <c r="Z40" s="157">
        <v>3213200</v>
      </c>
      <c r="AA40" s="157">
        <v>0</v>
      </c>
      <c r="AB40" s="157">
        <v>0</v>
      </c>
      <c r="AC40" s="157">
        <v>0</v>
      </c>
      <c r="AD40" s="157">
        <v>0</v>
      </c>
      <c r="AE40" s="157">
        <v>0</v>
      </c>
      <c r="AF40" s="157">
        <v>0</v>
      </c>
      <c r="AG40" s="157">
        <v>153000</v>
      </c>
      <c r="AH40" s="157">
        <v>0</v>
      </c>
      <c r="AI40" s="157">
        <v>0</v>
      </c>
      <c r="AJ40" s="157">
        <v>0</v>
      </c>
      <c r="AK40" s="157">
        <v>147000</v>
      </c>
      <c r="AL40" s="157">
        <v>127000</v>
      </c>
      <c r="AM40" s="157">
        <v>126000</v>
      </c>
      <c r="AN40" s="157">
        <v>0</v>
      </c>
      <c r="AO40" s="157">
        <v>0</v>
      </c>
      <c r="AP40" s="157">
        <v>0</v>
      </c>
      <c r="AQ40" s="157">
        <v>0</v>
      </c>
      <c r="AR40" s="157">
        <v>0</v>
      </c>
      <c r="AS40" s="157">
        <v>0</v>
      </c>
      <c r="AT40" s="157">
        <v>1075900</v>
      </c>
    </row>
    <row r="41" spans="2:46">
      <c r="B41" s="69" t="s">
        <v>13</v>
      </c>
      <c r="C41" s="58" t="s">
        <v>75</v>
      </c>
      <c r="D41" s="51" t="s">
        <v>292</v>
      </c>
      <c r="F41" s="66" t="s">
        <v>323</v>
      </c>
      <c r="G41" s="115" t="s">
        <v>322</v>
      </c>
      <c r="H41" s="159">
        <v>0</v>
      </c>
      <c r="I41" s="65">
        <f t="shared" si="1"/>
        <v>0</v>
      </c>
      <c r="J41" s="157">
        <v>0</v>
      </c>
      <c r="K41" s="157">
        <v>0</v>
      </c>
      <c r="L41" s="157">
        <v>0</v>
      </c>
      <c r="M41" s="157">
        <v>0</v>
      </c>
      <c r="N41" s="157">
        <v>0</v>
      </c>
      <c r="O41" s="157">
        <v>0</v>
      </c>
      <c r="P41" s="157">
        <v>0</v>
      </c>
      <c r="Q41" s="157">
        <v>0</v>
      </c>
      <c r="R41" s="157">
        <v>0</v>
      </c>
      <c r="S41" s="157">
        <v>0</v>
      </c>
      <c r="T41" s="157">
        <v>0</v>
      </c>
      <c r="U41" s="157">
        <v>0</v>
      </c>
      <c r="V41" s="157">
        <v>0</v>
      </c>
      <c r="W41" s="157">
        <v>0</v>
      </c>
      <c r="X41" s="157">
        <v>0</v>
      </c>
      <c r="Y41" s="157">
        <v>0</v>
      </c>
      <c r="Z41" s="157">
        <v>0</v>
      </c>
      <c r="AA41" s="157">
        <v>0</v>
      </c>
      <c r="AB41" s="157">
        <v>0</v>
      </c>
      <c r="AC41" s="157">
        <v>0</v>
      </c>
      <c r="AD41" s="157">
        <v>0</v>
      </c>
      <c r="AE41" s="157">
        <v>0</v>
      </c>
      <c r="AF41" s="157">
        <v>0</v>
      </c>
      <c r="AG41" s="157">
        <v>0</v>
      </c>
      <c r="AH41" s="157">
        <v>0</v>
      </c>
      <c r="AI41" s="157">
        <v>0</v>
      </c>
      <c r="AJ41" s="157">
        <v>0</v>
      </c>
      <c r="AK41" s="157">
        <v>0</v>
      </c>
      <c r="AL41" s="157">
        <v>0</v>
      </c>
      <c r="AM41" s="157">
        <v>0</v>
      </c>
      <c r="AN41" s="157">
        <v>0</v>
      </c>
      <c r="AO41" s="157">
        <v>0</v>
      </c>
      <c r="AP41" s="157">
        <v>0</v>
      </c>
      <c r="AQ41" s="157">
        <v>0</v>
      </c>
      <c r="AR41" s="157">
        <v>0</v>
      </c>
      <c r="AS41" s="157">
        <v>0</v>
      </c>
      <c r="AT41" s="157">
        <v>0</v>
      </c>
    </row>
    <row r="42" spans="2:46">
      <c r="B42" s="69" t="s">
        <v>14</v>
      </c>
      <c r="C42" s="58" t="s">
        <v>76</v>
      </c>
      <c r="D42" s="51" t="s">
        <v>229</v>
      </c>
      <c r="F42" s="66"/>
      <c r="G42" s="115"/>
      <c r="H42" s="159">
        <v>0</v>
      </c>
      <c r="I42" s="65">
        <f t="shared" si="1"/>
        <v>0</v>
      </c>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row>
    <row r="43" spans="2:46" ht="31.5">
      <c r="B43" s="73" t="s">
        <v>15</v>
      </c>
      <c r="C43" s="74" t="s">
        <v>77</v>
      </c>
      <c r="D43" s="7"/>
      <c r="F43" s="66"/>
      <c r="G43" s="115"/>
      <c r="H43" s="65">
        <v>0</v>
      </c>
      <c r="I43" s="65">
        <f t="shared" si="1"/>
        <v>0</v>
      </c>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row>
    <row r="44" spans="2:46">
      <c r="B44" s="69" t="s">
        <v>16</v>
      </c>
      <c r="C44" s="58" t="s">
        <v>78</v>
      </c>
      <c r="D44" s="51" t="s">
        <v>292</v>
      </c>
      <c r="F44" s="66" t="s">
        <v>324</v>
      </c>
      <c r="G44" s="115" t="s">
        <v>314</v>
      </c>
      <c r="H44" s="159">
        <v>869738065</v>
      </c>
      <c r="I44" s="65">
        <f t="shared" si="1"/>
        <v>869738065</v>
      </c>
      <c r="J44" s="157">
        <v>207446735</v>
      </c>
      <c r="K44" s="157">
        <v>313645454</v>
      </c>
      <c r="L44" s="157">
        <v>9735411</v>
      </c>
      <c r="M44" s="157">
        <v>38243281</v>
      </c>
      <c r="N44" s="157">
        <v>29431738</v>
      </c>
      <c r="O44" s="157">
        <v>0</v>
      </c>
      <c r="P44" s="157">
        <v>20729537</v>
      </c>
      <c r="Q44" s="157">
        <v>0</v>
      </c>
      <c r="R44" s="157">
        <v>4020535</v>
      </c>
      <c r="S44" s="157">
        <v>19342369</v>
      </c>
      <c r="T44" s="157">
        <v>0</v>
      </c>
      <c r="U44" s="157">
        <v>53503312</v>
      </c>
      <c r="V44" s="157">
        <v>0</v>
      </c>
      <c r="W44" s="157">
        <v>0</v>
      </c>
      <c r="X44" s="157">
        <v>505635</v>
      </c>
      <c r="Y44" s="157">
        <v>0</v>
      </c>
      <c r="Z44" s="157">
        <v>0</v>
      </c>
      <c r="AA44" s="157">
        <v>19065798</v>
      </c>
      <c r="AB44" s="157">
        <v>0</v>
      </c>
      <c r="AC44" s="157">
        <v>0</v>
      </c>
      <c r="AD44" s="157">
        <v>0</v>
      </c>
      <c r="AE44" s="157">
        <v>0</v>
      </c>
      <c r="AF44" s="157">
        <v>0</v>
      </c>
      <c r="AG44" s="157">
        <v>44458753</v>
      </c>
      <c r="AH44" s="157">
        <v>56253233</v>
      </c>
      <c r="AI44" s="157">
        <v>4903963</v>
      </c>
      <c r="AJ44" s="157">
        <v>0</v>
      </c>
      <c r="AK44" s="157">
        <v>0</v>
      </c>
      <c r="AL44" s="157">
        <v>15765357</v>
      </c>
      <c r="AM44" s="157">
        <v>19892646</v>
      </c>
      <c r="AN44" s="157">
        <v>0</v>
      </c>
      <c r="AO44" s="157">
        <v>8205014</v>
      </c>
      <c r="AP44" s="157">
        <v>1925653</v>
      </c>
      <c r="AQ44" s="157">
        <v>0</v>
      </c>
      <c r="AR44" s="157">
        <v>0</v>
      </c>
      <c r="AS44" s="157">
        <v>0</v>
      </c>
      <c r="AT44" s="157">
        <v>2663641</v>
      </c>
    </row>
    <row r="45" spans="2:46" ht="31.5">
      <c r="B45" s="69" t="s">
        <v>17</v>
      </c>
      <c r="C45" s="58" t="s">
        <v>79</v>
      </c>
      <c r="D45" s="51" t="s">
        <v>292</v>
      </c>
      <c r="F45" s="66" t="s">
        <v>325</v>
      </c>
      <c r="G45" s="115" t="s">
        <v>314</v>
      </c>
      <c r="H45" s="159">
        <v>838766847</v>
      </c>
      <c r="I45" s="65">
        <f t="shared" si="1"/>
        <v>838766847</v>
      </c>
      <c r="J45" s="157">
        <v>0</v>
      </c>
      <c r="K45" s="157">
        <v>0</v>
      </c>
      <c r="L45" s="157">
        <v>0</v>
      </c>
      <c r="M45" s="157">
        <v>0</v>
      </c>
      <c r="N45" s="157">
        <v>0</v>
      </c>
      <c r="O45" s="157">
        <v>0</v>
      </c>
      <c r="P45" s="157">
        <v>0</v>
      </c>
      <c r="Q45" s="157">
        <v>0</v>
      </c>
      <c r="R45" s="157">
        <v>0</v>
      </c>
      <c r="S45" s="157">
        <v>544363073</v>
      </c>
      <c r="T45" s="157">
        <v>294403774</v>
      </c>
      <c r="U45" s="157">
        <v>0</v>
      </c>
      <c r="V45" s="157">
        <v>0</v>
      </c>
      <c r="W45" s="157">
        <v>0</v>
      </c>
      <c r="X45" s="157">
        <v>0</v>
      </c>
      <c r="Y45" s="157">
        <v>0</v>
      </c>
      <c r="Z45" s="157">
        <v>0</v>
      </c>
      <c r="AA45" s="157">
        <v>0</v>
      </c>
      <c r="AB45" s="157">
        <v>0</v>
      </c>
      <c r="AC45" s="157">
        <v>0</v>
      </c>
      <c r="AD45" s="157">
        <v>0</v>
      </c>
      <c r="AE45" s="157">
        <v>0</v>
      </c>
      <c r="AF45" s="157">
        <v>0</v>
      </c>
      <c r="AG45" s="157">
        <v>0</v>
      </c>
      <c r="AH45" s="157">
        <v>0</v>
      </c>
      <c r="AI45" s="157">
        <v>0</v>
      </c>
      <c r="AJ45" s="157">
        <v>0</v>
      </c>
      <c r="AK45" s="157">
        <v>0</v>
      </c>
      <c r="AL45" s="157">
        <v>0</v>
      </c>
      <c r="AM45" s="157">
        <v>0</v>
      </c>
      <c r="AN45" s="157">
        <v>0</v>
      </c>
      <c r="AO45" s="157">
        <v>0</v>
      </c>
      <c r="AP45" s="157">
        <v>0</v>
      </c>
      <c r="AQ45" s="157">
        <v>0</v>
      </c>
      <c r="AR45" s="157">
        <v>0</v>
      </c>
      <c r="AS45" s="157">
        <v>0</v>
      </c>
      <c r="AT45" s="157">
        <v>0</v>
      </c>
    </row>
    <row r="46" spans="2:46" ht="31.5">
      <c r="B46" s="69" t="s">
        <v>18</v>
      </c>
      <c r="C46" s="58" t="s">
        <v>126</v>
      </c>
      <c r="D46" s="51" t="s">
        <v>229</v>
      </c>
      <c r="F46" s="66"/>
      <c r="G46" s="115"/>
      <c r="H46" s="65">
        <v>0</v>
      </c>
      <c r="I46" s="65">
        <f t="shared" si="1"/>
        <v>0</v>
      </c>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row>
    <row r="47" spans="2:46" ht="31.5">
      <c r="B47" s="69" t="s">
        <v>19</v>
      </c>
      <c r="C47" s="58" t="s">
        <v>127</v>
      </c>
      <c r="D47" s="51" t="s">
        <v>292</v>
      </c>
      <c r="F47" s="66" t="s">
        <v>326</v>
      </c>
      <c r="G47" s="115" t="s">
        <v>327</v>
      </c>
      <c r="H47" s="159">
        <v>2539827</v>
      </c>
      <c r="I47" s="65">
        <f t="shared" si="1"/>
        <v>2539827</v>
      </c>
      <c r="J47" s="157">
        <v>0</v>
      </c>
      <c r="K47" s="157">
        <v>0</v>
      </c>
      <c r="L47" s="157">
        <v>0</v>
      </c>
      <c r="M47" s="157">
        <v>0</v>
      </c>
      <c r="N47" s="157">
        <v>0</v>
      </c>
      <c r="O47" s="157">
        <v>0</v>
      </c>
      <c r="P47" s="157">
        <v>2539827</v>
      </c>
      <c r="Q47" s="157">
        <v>0</v>
      </c>
      <c r="R47" s="157">
        <v>0</v>
      </c>
      <c r="S47" s="157">
        <v>0</v>
      </c>
      <c r="T47" s="157">
        <v>0</v>
      </c>
      <c r="U47" s="157">
        <v>0</v>
      </c>
      <c r="V47" s="157">
        <v>0</v>
      </c>
      <c r="W47" s="157">
        <v>0</v>
      </c>
      <c r="X47" s="157">
        <v>0</v>
      </c>
      <c r="Y47" s="157">
        <v>0</v>
      </c>
      <c r="Z47" s="157">
        <v>0</v>
      </c>
      <c r="AA47" s="157">
        <v>0</v>
      </c>
      <c r="AB47" s="157">
        <v>0</v>
      </c>
      <c r="AC47" s="157">
        <v>0</v>
      </c>
      <c r="AD47" s="157">
        <v>0</v>
      </c>
      <c r="AE47" s="157">
        <v>0</v>
      </c>
      <c r="AF47" s="157">
        <v>0</v>
      </c>
      <c r="AG47" s="157">
        <v>0</v>
      </c>
      <c r="AH47" s="157">
        <v>0</v>
      </c>
      <c r="AI47" s="157">
        <v>0</v>
      </c>
      <c r="AJ47" s="157">
        <v>0</v>
      </c>
      <c r="AK47" s="157">
        <v>0</v>
      </c>
      <c r="AL47" s="157">
        <v>0</v>
      </c>
      <c r="AM47" s="157">
        <v>0</v>
      </c>
      <c r="AN47" s="157">
        <v>0</v>
      </c>
      <c r="AO47" s="157">
        <v>0</v>
      </c>
      <c r="AP47" s="157">
        <v>0</v>
      </c>
      <c r="AQ47" s="157">
        <v>0</v>
      </c>
      <c r="AR47" s="157">
        <v>0</v>
      </c>
      <c r="AS47" s="157">
        <v>0</v>
      </c>
      <c r="AT47" s="157">
        <v>0</v>
      </c>
    </row>
    <row r="48" spans="2:46">
      <c r="B48" s="70"/>
      <c r="C48" s="58"/>
      <c r="D48" s="7"/>
      <c r="F48" s="66"/>
      <c r="G48" s="115"/>
      <c r="H48" s="159">
        <v>0</v>
      </c>
      <c r="I48" s="65">
        <f t="shared" si="1"/>
        <v>0</v>
      </c>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row>
    <row r="49" spans="2:46">
      <c r="B49" s="75" t="s">
        <v>20</v>
      </c>
      <c r="C49" s="72" t="s">
        <v>80</v>
      </c>
      <c r="D49" s="6"/>
      <c r="F49" s="66"/>
      <c r="G49" s="115"/>
      <c r="H49" s="159">
        <v>0</v>
      </c>
      <c r="I49" s="65">
        <f t="shared" si="1"/>
        <v>0</v>
      </c>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row>
    <row r="50" spans="2:46">
      <c r="B50" s="69" t="s">
        <v>21</v>
      </c>
      <c r="C50" s="58" t="s">
        <v>81</v>
      </c>
      <c r="D50" s="51" t="s">
        <v>292</v>
      </c>
      <c r="F50" s="66" t="s">
        <v>80</v>
      </c>
      <c r="G50" s="115" t="s">
        <v>328</v>
      </c>
      <c r="H50" s="159">
        <v>1675937049</v>
      </c>
      <c r="I50" s="65">
        <f t="shared" si="1"/>
        <v>1675937049</v>
      </c>
      <c r="J50" s="157">
        <v>768085813</v>
      </c>
      <c r="K50" s="157">
        <v>150417030</v>
      </c>
      <c r="L50" s="157">
        <v>20126568</v>
      </c>
      <c r="M50" s="157">
        <v>7446067</v>
      </c>
      <c r="N50" s="157">
        <v>99549968</v>
      </c>
      <c r="O50" s="157">
        <v>0</v>
      </c>
      <c r="P50" s="157">
        <v>40639860</v>
      </c>
      <c r="Q50" s="157">
        <v>0</v>
      </c>
      <c r="R50" s="157">
        <v>251479452</v>
      </c>
      <c r="S50" s="157">
        <v>1361987</v>
      </c>
      <c r="T50" s="157">
        <v>966339</v>
      </c>
      <c r="U50" s="157">
        <v>4714786</v>
      </c>
      <c r="V50" s="157">
        <v>1421675</v>
      </c>
      <c r="W50" s="157">
        <v>14045704</v>
      </c>
      <c r="X50" s="157">
        <v>847962</v>
      </c>
      <c r="Y50" s="157">
        <v>0</v>
      </c>
      <c r="Z50" s="157">
        <v>64318</v>
      </c>
      <c r="AA50" s="157">
        <v>0</v>
      </c>
      <c r="AB50" s="157">
        <v>0</v>
      </c>
      <c r="AC50" s="157">
        <v>573038</v>
      </c>
      <c r="AD50" s="157">
        <v>0</v>
      </c>
      <c r="AE50" s="157">
        <v>0</v>
      </c>
      <c r="AF50" s="157">
        <v>47360344</v>
      </c>
      <c r="AG50" s="157">
        <v>23549708</v>
      </c>
      <c r="AH50" s="157">
        <v>0</v>
      </c>
      <c r="AI50" s="157">
        <v>0</v>
      </c>
      <c r="AJ50" s="157">
        <v>0</v>
      </c>
      <c r="AK50" s="157">
        <v>0</v>
      </c>
      <c r="AL50" s="157">
        <v>43075328</v>
      </c>
      <c r="AM50" s="157">
        <v>43535191</v>
      </c>
      <c r="AN50" s="157">
        <v>0</v>
      </c>
      <c r="AO50" s="157">
        <v>12520378</v>
      </c>
      <c r="AP50" s="157">
        <v>0</v>
      </c>
      <c r="AQ50" s="157">
        <v>0</v>
      </c>
      <c r="AR50" s="157">
        <v>0</v>
      </c>
      <c r="AS50" s="157">
        <v>0</v>
      </c>
      <c r="AT50" s="157">
        <v>144155533</v>
      </c>
    </row>
    <row r="51" spans="2:46">
      <c r="B51" s="70"/>
      <c r="C51" s="59"/>
      <c r="D51" s="7"/>
      <c r="F51" s="66"/>
      <c r="G51" s="115"/>
      <c r="H51" s="159">
        <v>0</v>
      </c>
      <c r="I51" s="65">
        <f t="shared" si="1"/>
        <v>0</v>
      </c>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row>
    <row r="52" spans="2:46">
      <c r="B52" s="75" t="s">
        <v>22</v>
      </c>
      <c r="C52" s="72" t="s">
        <v>82</v>
      </c>
      <c r="D52" s="7"/>
      <c r="F52" s="66"/>
      <c r="G52" s="115"/>
      <c r="H52" s="159">
        <v>0</v>
      </c>
      <c r="I52" s="65">
        <f t="shared" si="1"/>
        <v>0</v>
      </c>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row>
    <row r="53" spans="2:46">
      <c r="B53" s="76" t="s">
        <v>23</v>
      </c>
      <c r="C53" s="74" t="s">
        <v>83</v>
      </c>
      <c r="D53" s="7"/>
      <c r="F53" s="66"/>
      <c r="G53" s="115"/>
      <c r="H53" s="159">
        <v>0</v>
      </c>
      <c r="I53" s="65">
        <f t="shared" si="1"/>
        <v>0</v>
      </c>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row>
    <row r="54" spans="2:46">
      <c r="B54" s="76" t="s">
        <v>24</v>
      </c>
      <c r="C54" s="74" t="s">
        <v>84</v>
      </c>
      <c r="D54" s="7"/>
      <c r="F54" s="66"/>
      <c r="G54" s="115"/>
      <c r="H54" s="65">
        <v>0</v>
      </c>
      <c r="I54" s="65">
        <f t="shared" si="1"/>
        <v>0</v>
      </c>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row>
    <row r="55" spans="2:46" ht="31.5">
      <c r="B55" s="69" t="s">
        <v>25</v>
      </c>
      <c r="C55" s="58" t="s">
        <v>85</v>
      </c>
      <c r="D55" s="51" t="s">
        <v>292</v>
      </c>
      <c r="F55" s="66" t="s">
        <v>329</v>
      </c>
      <c r="G55" s="115" t="s">
        <v>330</v>
      </c>
      <c r="H55" s="159">
        <v>3415283017</v>
      </c>
      <c r="I55" s="65">
        <f t="shared" si="1"/>
        <v>3415283017</v>
      </c>
      <c r="J55" s="157">
        <v>3414483017</v>
      </c>
      <c r="K55" s="157">
        <v>0</v>
      </c>
      <c r="L55" s="157">
        <v>0</v>
      </c>
      <c r="M55" s="157">
        <v>0</v>
      </c>
      <c r="N55" s="157">
        <v>0</v>
      </c>
      <c r="O55" s="157">
        <v>0</v>
      </c>
      <c r="P55" s="157">
        <v>800000</v>
      </c>
      <c r="Q55" s="157">
        <v>0</v>
      </c>
      <c r="R55" s="157">
        <v>0</v>
      </c>
      <c r="S55" s="157">
        <v>0</v>
      </c>
      <c r="T55" s="157">
        <v>0</v>
      </c>
      <c r="U55" s="157">
        <v>0</v>
      </c>
      <c r="V55" s="157">
        <v>0</v>
      </c>
      <c r="W55" s="157">
        <v>0</v>
      </c>
      <c r="X55" s="157">
        <v>0</v>
      </c>
      <c r="Y55" s="157">
        <v>0</v>
      </c>
      <c r="Z55" s="157">
        <v>0</v>
      </c>
      <c r="AA55" s="157">
        <v>0</v>
      </c>
      <c r="AB55" s="157">
        <v>0</v>
      </c>
      <c r="AC55" s="157">
        <v>0</v>
      </c>
      <c r="AD55" s="157">
        <v>0</v>
      </c>
      <c r="AE55" s="157">
        <v>0</v>
      </c>
      <c r="AF55" s="157">
        <v>0</v>
      </c>
      <c r="AG55" s="157">
        <v>0</v>
      </c>
      <c r="AH55" s="157">
        <v>0</v>
      </c>
      <c r="AI55" s="157">
        <v>0</v>
      </c>
      <c r="AJ55" s="157">
        <v>0</v>
      </c>
      <c r="AK55" s="157">
        <v>0</v>
      </c>
      <c r="AL55" s="157">
        <v>0</v>
      </c>
      <c r="AM55" s="157">
        <v>0</v>
      </c>
      <c r="AN55" s="157">
        <v>0</v>
      </c>
      <c r="AO55" s="157">
        <v>0</v>
      </c>
      <c r="AP55" s="157">
        <v>0</v>
      </c>
      <c r="AQ55" s="157">
        <v>0</v>
      </c>
      <c r="AR55" s="157">
        <v>0</v>
      </c>
      <c r="AS55" s="157">
        <v>0</v>
      </c>
      <c r="AT55" s="157">
        <v>0</v>
      </c>
    </row>
    <row r="56" spans="2:46" ht="31.5">
      <c r="B56" s="69" t="s">
        <v>25</v>
      </c>
      <c r="C56" s="58" t="s">
        <v>85</v>
      </c>
      <c r="D56" s="51" t="s">
        <v>292</v>
      </c>
      <c r="F56" s="66" t="s">
        <v>331</v>
      </c>
      <c r="G56" s="115" t="s">
        <v>330</v>
      </c>
      <c r="H56" s="159">
        <v>0</v>
      </c>
      <c r="I56" s="65">
        <f t="shared" si="1"/>
        <v>0</v>
      </c>
      <c r="J56" s="157">
        <v>0</v>
      </c>
      <c r="K56" s="157">
        <v>0</v>
      </c>
      <c r="L56" s="157">
        <v>0</v>
      </c>
      <c r="M56" s="157">
        <v>0</v>
      </c>
      <c r="N56" s="157">
        <v>0</v>
      </c>
      <c r="O56" s="157">
        <v>0</v>
      </c>
      <c r="P56" s="157">
        <v>0</v>
      </c>
      <c r="Q56" s="157">
        <v>0</v>
      </c>
      <c r="R56" s="157">
        <v>0</v>
      </c>
      <c r="S56" s="157">
        <v>0</v>
      </c>
      <c r="T56" s="157">
        <v>0</v>
      </c>
      <c r="U56" s="157">
        <v>0</v>
      </c>
      <c r="V56" s="157">
        <v>0</v>
      </c>
      <c r="W56" s="157">
        <v>0</v>
      </c>
      <c r="X56" s="157">
        <v>0</v>
      </c>
      <c r="Y56" s="157">
        <v>0</v>
      </c>
      <c r="Z56" s="157">
        <v>0</v>
      </c>
      <c r="AA56" s="157">
        <v>0</v>
      </c>
      <c r="AB56" s="157">
        <v>0</v>
      </c>
      <c r="AC56" s="157">
        <v>0</v>
      </c>
      <c r="AD56" s="157">
        <v>0</v>
      </c>
      <c r="AE56" s="157">
        <v>0</v>
      </c>
      <c r="AF56" s="157">
        <v>0</v>
      </c>
      <c r="AG56" s="157">
        <v>0</v>
      </c>
      <c r="AH56" s="157">
        <v>0</v>
      </c>
      <c r="AI56" s="157">
        <v>0</v>
      </c>
      <c r="AJ56" s="157">
        <v>0</v>
      </c>
      <c r="AK56" s="157">
        <v>0</v>
      </c>
      <c r="AL56" s="157">
        <v>0</v>
      </c>
      <c r="AM56" s="157">
        <v>0</v>
      </c>
      <c r="AN56" s="157">
        <v>0</v>
      </c>
      <c r="AO56" s="157">
        <v>0</v>
      </c>
      <c r="AP56" s="157">
        <v>0</v>
      </c>
      <c r="AQ56" s="157">
        <v>0</v>
      </c>
      <c r="AR56" s="157">
        <v>0</v>
      </c>
      <c r="AS56" s="157">
        <v>0</v>
      </c>
      <c r="AT56" s="157">
        <v>0</v>
      </c>
    </row>
    <row r="57" spans="2:46">
      <c r="B57" s="69" t="s">
        <v>26</v>
      </c>
      <c r="C57" s="58" t="s">
        <v>128</v>
      </c>
      <c r="D57" s="51" t="s">
        <v>229</v>
      </c>
      <c r="F57" s="66"/>
      <c r="G57" s="115"/>
      <c r="H57" s="159">
        <v>0</v>
      </c>
      <c r="I57" s="65">
        <f t="shared" si="1"/>
        <v>0</v>
      </c>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row>
    <row r="58" spans="2:46">
      <c r="B58" s="69" t="s">
        <v>27</v>
      </c>
      <c r="C58" s="58" t="s">
        <v>86</v>
      </c>
      <c r="D58" s="51" t="s">
        <v>229</v>
      </c>
      <c r="F58" s="66"/>
      <c r="G58" s="115"/>
      <c r="H58" s="65">
        <v>0</v>
      </c>
      <c r="I58" s="65">
        <f t="shared" si="1"/>
        <v>0</v>
      </c>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row>
    <row r="59" spans="2:46">
      <c r="B59" s="76" t="s">
        <v>28</v>
      </c>
      <c r="C59" s="74" t="s">
        <v>87</v>
      </c>
      <c r="D59" s="6"/>
      <c r="F59" s="66"/>
      <c r="G59" s="115"/>
      <c r="H59" s="159">
        <v>0</v>
      </c>
      <c r="I59" s="65">
        <f t="shared" si="1"/>
        <v>0</v>
      </c>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row>
    <row r="60" spans="2:46">
      <c r="B60" s="69" t="s">
        <v>29</v>
      </c>
      <c r="C60" s="58" t="s">
        <v>88</v>
      </c>
      <c r="D60" s="51" t="s">
        <v>292</v>
      </c>
      <c r="F60" s="66" t="s">
        <v>332</v>
      </c>
      <c r="G60" s="115" t="s">
        <v>316</v>
      </c>
      <c r="H60" s="159">
        <v>33855675</v>
      </c>
      <c r="I60" s="65">
        <f t="shared" si="1"/>
        <v>33855675</v>
      </c>
      <c r="J60" s="157">
        <v>0</v>
      </c>
      <c r="K60" s="157">
        <v>0</v>
      </c>
      <c r="L60" s="157">
        <v>5279625</v>
      </c>
      <c r="M60" s="157">
        <v>12750000</v>
      </c>
      <c r="N60" s="157">
        <v>4140350</v>
      </c>
      <c r="O60" s="157">
        <v>0</v>
      </c>
      <c r="P60" s="157">
        <v>0</v>
      </c>
      <c r="Q60" s="157">
        <v>0</v>
      </c>
      <c r="R60" s="157">
        <v>0</v>
      </c>
      <c r="S60" s="157">
        <v>0</v>
      </c>
      <c r="T60" s="157">
        <v>0</v>
      </c>
      <c r="U60" s="157">
        <v>125000</v>
      </c>
      <c r="V60" s="157">
        <v>0</v>
      </c>
      <c r="W60" s="157">
        <v>2309750</v>
      </c>
      <c r="X60" s="157">
        <v>2723350</v>
      </c>
      <c r="Y60" s="157">
        <v>2831850</v>
      </c>
      <c r="Z60" s="157">
        <v>1839500</v>
      </c>
      <c r="AA60" s="157">
        <v>0</v>
      </c>
      <c r="AB60" s="157">
        <v>0</v>
      </c>
      <c r="AC60" s="157">
        <v>300000</v>
      </c>
      <c r="AD60" s="157">
        <v>100000</v>
      </c>
      <c r="AE60" s="157">
        <v>0</v>
      </c>
      <c r="AF60" s="157">
        <v>100000</v>
      </c>
      <c r="AG60" s="157">
        <v>200000</v>
      </c>
      <c r="AH60" s="157">
        <v>0</v>
      </c>
      <c r="AI60" s="157">
        <v>100000</v>
      </c>
      <c r="AJ60" s="157">
        <v>0</v>
      </c>
      <c r="AK60" s="157">
        <v>581250</v>
      </c>
      <c r="AL60" s="157">
        <v>100000</v>
      </c>
      <c r="AM60" s="157">
        <v>0</v>
      </c>
      <c r="AN60" s="157">
        <v>0</v>
      </c>
      <c r="AO60" s="157">
        <v>0</v>
      </c>
      <c r="AP60" s="157">
        <v>100000</v>
      </c>
      <c r="AQ60" s="157">
        <v>200000</v>
      </c>
      <c r="AR60" s="157">
        <v>0</v>
      </c>
      <c r="AS60" s="157">
        <v>75000</v>
      </c>
      <c r="AT60" s="157">
        <v>0</v>
      </c>
    </row>
    <row r="61" spans="2:46">
      <c r="B61" s="69" t="s">
        <v>29</v>
      </c>
      <c r="C61" s="58" t="s">
        <v>88</v>
      </c>
      <c r="D61" s="51" t="s">
        <v>292</v>
      </c>
      <c r="F61" s="66" t="s">
        <v>333</v>
      </c>
      <c r="G61" s="115" t="s">
        <v>319</v>
      </c>
      <c r="H61" s="159">
        <v>0</v>
      </c>
      <c r="I61" s="65">
        <f t="shared" si="1"/>
        <v>0</v>
      </c>
      <c r="J61" s="157">
        <v>0</v>
      </c>
      <c r="K61" s="157">
        <v>0</v>
      </c>
      <c r="L61" s="157">
        <v>0</v>
      </c>
      <c r="M61" s="157">
        <v>0</v>
      </c>
      <c r="N61" s="157">
        <v>0</v>
      </c>
      <c r="O61" s="157">
        <v>0</v>
      </c>
      <c r="P61" s="157">
        <v>0</v>
      </c>
      <c r="Q61" s="157">
        <v>0</v>
      </c>
      <c r="R61" s="157">
        <v>0</v>
      </c>
      <c r="S61" s="157">
        <v>0</v>
      </c>
      <c r="T61" s="157">
        <v>0</v>
      </c>
      <c r="U61" s="157">
        <v>0</v>
      </c>
      <c r="V61" s="157">
        <v>0</v>
      </c>
      <c r="W61" s="157">
        <v>0</v>
      </c>
      <c r="X61" s="157">
        <v>0</v>
      </c>
      <c r="Y61" s="157">
        <v>0</v>
      </c>
      <c r="Z61" s="157">
        <v>0</v>
      </c>
      <c r="AA61" s="157">
        <v>0</v>
      </c>
      <c r="AB61" s="157">
        <v>0</v>
      </c>
      <c r="AC61" s="157">
        <v>0</v>
      </c>
      <c r="AD61" s="157">
        <v>0</v>
      </c>
      <c r="AE61" s="157">
        <v>0</v>
      </c>
      <c r="AF61" s="157">
        <v>0</v>
      </c>
      <c r="AG61" s="157">
        <v>0</v>
      </c>
      <c r="AH61" s="157">
        <v>0</v>
      </c>
      <c r="AI61" s="157">
        <v>0</v>
      </c>
      <c r="AJ61" s="157">
        <v>0</v>
      </c>
      <c r="AK61" s="157">
        <v>0</v>
      </c>
      <c r="AL61" s="157">
        <v>0</v>
      </c>
      <c r="AM61" s="157">
        <v>0</v>
      </c>
      <c r="AN61" s="157">
        <v>0</v>
      </c>
      <c r="AO61" s="157">
        <v>0</v>
      </c>
      <c r="AP61" s="157">
        <v>0</v>
      </c>
      <c r="AQ61" s="157">
        <v>0</v>
      </c>
      <c r="AR61" s="157">
        <v>0</v>
      </c>
      <c r="AS61" s="157">
        <v>0</v>
      </c>
      <c r="AT61" s="157">
        <v>0</v>
      </c>
    </row>
    <row r="62" spans="2:46">
      <c r="B62" s="69" t="s">
        <v>29</v>
      </c>
      <c r="C62" s="58" t="s">
        <v>88</v>
      </c>
      <c r="D62" s="51" t="s">
        <v>292</v>
      </c>
      <c r="F62" s="66" t="s">
        <v>334</v>
      </c>
      <c r="G62" s="115" t="s">
        <v>319</v>
      </c>
      <c r="H62" s="159">
        <v>0</v>
      </c>
      <c r="I62" s="65">
        <f t="shared" si="1"/>
        <v>0</v>
      </c>
      <c r="J62" s="157">
        <v>0</v>
      </c>
      <c r="K62" s="157">
        <v>0</v>
      </c>
      <c r="L62" s="157">
        <v>0</v>
      </c>
      <c r="M62" s="157">
        <v>0</v>
      </c>
      <c r="N62" s="157">
        <v>0</v>
      </c>
      <c r="O62" s="157">
        <v>0</v>
      </c>
      <c r="P62" s="157">
        <v>0</v>
      </c>
      <c r="Q62" s="157">
        <v>0</v>
      </c>
      <c r="R62" s="157">
        <v>0</v>
      </c>
      <c r="S62" s="157">
        <v>0</v>
      </c>
      <c r="T62" s="157">
        <v>0</v>
      </c>
      <c r="U62" s="157">
        <v>0</v>
      </c>
      <c r="V62" s="157">
        <v>0</v>
      </c>
      <c r="W62" s="157">
        <v>0</v>
      </c>
      <c r="X62" s="157">
        <v>0</v>
      </c>
      <c r="Y62" s="157">
        <v>0</v>
      </c>
      <c r="Z62" s="157">
        <v>0</v>
      </c>
      <c r="AA62" s="157">
        <v>0</v>
      </c>
      <c r="AB62" s="157">
        <v>0</v>
      </c>
      <c r="AC62" s="157">
        <v>0</v>
      </c>
      <c r="AD62" s="157">
        <v>0</v>
      </c>
      <c r="AE62" s="157">
        <v>0</v>
      </c>
      <c r="AF62" s="157">
        <v>0</v>
      </c>
      <c r="AG62" s="157">
        <v>0</v>
      </c>
      <c r="AH62" s="157">
        <v>0</v>
      </c>
      <c r="AI62" s="157">
        <v>0</v>
      </c>
      <c r="AJ62" s="157">
        <v>0</v>
      </c>
      <c r="AK62" s="157">
        <v>0</v>
      </c>
      <c r="AL62" s="157">
        <v>0</v>
      </c>
      <c r="AM62" s="157">
        <v>0</v>
      </c>
      <c r="AN62" s="157">
        <v>0</v>
      </c>
      <c r="AO62" s="157">
        <v>0</v>
      </c>
      <c r="AP62" s="157">
        <v>0</v>
      </c>
      <c r="AQ62" s="157">
        <v>0</v>
      </c>
      <c r="AR62" s="157">
        <v>0</v>
      </c>
      <c r="AS62" s="157">
        <v>0</v>
      </c>
      <c r="AT62" s="157">
        <v>0</v>
      </c>
    </row>
    <row r="63" spans="2:46">
      <c r="B63" s="69" t="s">
        <v>29</v>
      </c>
      <c r="C63" s="58" t="s">
        <v>88</v>
      </c>
      <c r="D63" s="51" t="s">
        <v>292</v>
      </c>
      <c r="F63" s="66" t="s">
        <v>335</v>
      </c>
      <c r="G63" s="115" t="s">
        <v>319</v>
      </c>
      <c r="H63" s="159">
        <v>0</v>
      </c>
      <c r="I63" s="65">
        <f t="shared" si="1"/>
        <v>0</v>
      </c>
      <c r="J63" s="157">
        <v>0</v>
      </c>
      <c r="K63" s="157">
        <v>0</v>
      </c>
      <c r="L63" s="157">
        <v>0</v>
      </c>
      <c r="M63" s="157">
        <v>0</v>
      </c>
      <c r="N63" s="157">
        <v>0</v>
      </c>
      <c r="O63" s="157">
        <v>0</v>
      </c>
      <c r="P63" s="157">
        <v>0</v>
      </c>
      <c r="Q63" s="157">
        <v>0</v>
      </c>
      <c r="R63" s="157">
        <v>0</v>
      </c>
      <c r="S63" s="157">
        <v>0</v>
      </c>
      <c r="T63" s="157">
        <v>0</v>
      </c>
      <c r="U63" s="157">
        <v>0</v>
      </c>
      <c r="V63" s="157">
        <v>0</v>
      </c>
      <c r="W63" s="157">
        <v>0</v>
      </c>
      <c r="X63" s="157">
        <v>0</v>
      </c>
      <c r="Y63" s="157">
        <v>0</v>
      </c>
      <c r="Z63" s="157">
        <v>0</v>
      </c>
      <c r="AA63" s="157">
        <v>0</v>
      </c>
      <c r="AB63" s="157">
        <v>0</v>
      </c>
      <c r="AC63" s="157">
        <v>0</v>
      </c>
      <c r="AD63" s="157">
        <v>0</v>
      </c>
      <c r="AE63" s="157">
        <v>0</v>
      </c>
      <c r="AF63" s="157">
        <v>0</v>
      </c>
      <c r="AG63" s="157">
        <v>0</v>
      </c>
      <c r="AH63" s="157">
        <v>0</v>
      </c>
      <c r="AI63" s="157">
        <v>0</v>
      </c>
      <c r="AJ63" s="157">
        <v>0</v>
      </c>
      <c r="AK63" s="157">
        <v>0</v>
      </c>
      <c r="AL63" s="157">
        <v>0</v>
      </c>
      <c r="AM63" s="157">
        <v>0</v>
      </c>
      <c r="AN63" s="157">
        <v>0</v>
      </c>
      <c r="AO63" s="157">
        <v>0</v>
      </c>
      <c r="AP63" s="157">
        <v>0</v>
      </c>
      <c r="AQ63" s="157">
        <v>0</v>
      </c>
      <c r="AR63" s="157">
        <v>0</v>
      </c>
      <c r="AS63" s="157">
        <v>0</v>
      </c>
      <c r="AT63" s="157">
        <v>0</v>
      </c>
    </row>
    <row r="64" spans="2:46">
      <c r="B64" s="69" t="s">
        <v>29</v>
      </c>
      <c r="C64" s="58" t="s">
        <v>88</v>
      </c>
      <c r="D64" s="51" t="s">
        <v>292</v>
      </c>
      <c r="F64" s="66" t="s">
        <v>336</v>
      </c>
      <c r="G64" s="115" t="s">
        <v>316</v>
      </c>
      <c r="H64" s="159">
        <v>881608201</v>
      </c>
      <c r="I64" s="65">
        <f t="shared" si="1"/>
        <v>881608201</v>
      </c>
      <c r="J64" s="157">
        <v>0</v>
      </c>
      <c r="K64" s="157">
        <v>828798420</v>
      </c>
      <c r="L64" s="157">
        <v>0</v>
      </c>
      <c r="M64" s="157">
        <v>21654281</v>
      </c>
      <c r="N64" s="157">
        <v>0</v>
      </c>
      <c r="O64" s="157">
        <v>0</v>
      </c>
      <c r="P64" s="157">
        <v>0</v>
      </c>
      <c r="Q64" s="157">
        <v>0</v>
      </c>
      <c r="R64" s="157">
        <v>0</v>
      </c>
      <c r="S64" s="157">
        <v>0</v>
      </c>
      <c r="T64" s="157">
        <v>0</v>
      </c>
      <c r="U64" s="157">
        <v>0</v>
      </c>
      <c r="V64" s="157">
        <v>0</v>
      </c>
      <c r="W64" s="157">
        <v>0</v>
      </c>
      <c r="X64" s="157">
        <v>0</v>
      </c>
      <c r="Y64" s="157">
        <v>0</v>
      </c>
      <c r="Z64" s="157">
        <v>0</v>
      </c>
      <c r="AA64" s="157">
        <v>0</v>
      </c>
      <c r="AB64" s="157">
        <v>0</v>
      </c>
      <c r="AC64" s="157">
        <v>2396800</v>
      </c>
      <c r="AD64" s="157">
        <v>704200</v>
      </c>
      <c r="AE64" s="157">
        <v>2000000</v>
      </c>
      <c r="AF64" s="157">
        <v>4572900</v>
      </c>
      <c r="AG64" s="157">
        <v>7589000</v>
      </c>
      <c r="AH64" s="157">
        <v>5890000</v>
      </c>
      <c r="AI64" s="157">
        <v>0</v>
      </c>
      <c r="AJ64" s="157">
        <v>8002600</v>
      </c>
      <c r="AK64" s="157">
        <v>0</v>
      </c>
      <c r="AL64" s="157">
        <v>0</v>
      </c>
      <c r="AM64" s="157">
        <v>0</v>
      </c>
      <c r="AN64" s="157">
        <v>0</v>
      </c>
      <c r="AO64" s="157">
        <v>0</v>
      </c>
      <c r="AP64" s="157">
        <v>0</v>
      </c>
      <c r="AQ64" s="157">
        <v>0</v>
      </c>
      <c r="AR64" s="157">
        <v>0</v>
      </c>
      <c r="AS64" s="157">
        <v>0</v>
      </c>
      <c r="AT64" s="157">
        <v>0</v>
      </c>
    </row>
    <row r="65" spans="2:46">
      <c r="B65" s="69" t="s">
        <v>30</v>
      </c>
      <c r="C65" s="58" t="s">
        <v>89</v>
      </c>
      <c r="D65" s="51" t="s">
        <v>229</v>
      </c>
      <c r="F65" s="66"/>
      <c r="G65" s="115"/>
      <c r="H65" s="65">
        <v>0</v>
      </c>
      <c r="I65" s="65">
        <f t="shared" si="1"/>
        <v>0</v>
      </c>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row>
    <row r="66" spans="2:46" ht="31.5">
      <c r="B66" s="76" t="s">
        <v>28</v>
      </c>
      <c r="C66" s="74" t="s">
        <v>129</v>
      </c>
      <c r="D66" s="6"/>
      <c r="F66" s="66"/>
      <c r="G66" s="115"/>
      <c r="H66" s="159">
        <v>0</v>
      </c>
      <c r="I66" s="65">
        <f t="shared" si="1"/>
        <v>0</v>
      </c>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row>
    <row r="67" spans="2:46">
      <c r="B67" s="69" t="s">
        <v>31</v>
      </c>
      <c r="C67" s="58" t="s">
        <v>90</v>
      </c>
      <c r="D67" s="51" t="s">
        <v>229</v>
      </c>
      <c r="F67" s="66"/>
      <c r="G67" s="115"/>
      <c r="H67" s="159">
        <v>0</v>
      </c>
      <c r="I67" s="65">
        <f t="shared" si="1"/>
        <v>0</v>
      </c>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row>
    <row r="68" spans="2:46">
      <c r="B68" s="69" t="s">
        <v>32</v>
      </c>
      <c r="C68" s="58" t="s">
        <v>130</v>
      </c>
      <c r="D68" s="51" t="s">
        <v>229</v>
      </c>
      <c r="F68" s="66"/>
      <c r="G68" s="115"/>
      <c r="H68" s="65">
        <v>0</v>
      </c>
      <c r="I68" s="65">
        <f t="shared" si="1"/>
        <v>0</v>
      </c>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row>
    <row r="69" spans="2:46" ht="15.75" customHeight="1">
      <c r="B69" s="69" t="s">
        <v>33</v>
      </c>
      <c r="C69" s="58" t="s">
        <v>131</v>
      </c>
      <c r="D69" s="51" t="s">
        <v>292</v>
      </c>
      <c r="F69" s="66" t="s">
        <v>337</v>
      </c>
      <c r="G69" s="115" t="s">
        <v>338</v>
      </c>
      <c r="H69" s="159">
        <v>7700000</v>
      </c>
      <c r="I69" s="65">
        <f t="shared" si="1"/>
        <v>7700000</v>
      </c>
      <c r="J69" s="157">
        <v>0</v>
      </c>
      <c r="K69" s="157">
        <v>0</v>
      </c>
      <c r="L69" s="157">
        <v>0</v>
      </c>
      <c r="M69" s="157">
        <v>0</v>
      </c>
      <c r="N69" s="157">
        <v>0</v>
      </c>
      <c r="O69" s="157">
        <v>0</v>
      </c>
      <c r="P69" s="157">
        <v>200000</v>
      </c>
      <c r="Q69" s="157">
        <v>0</v>
      </c>
      <c r="R69" s="157">
        <v>0</v>
      </c>
      <c r="S69" s="157">
        <v>0</v>
      </c>
      <c r="T69" s="157">
        <v>0</v>
      </c>
      <c r="U69" s="157">
        <v>0</v>
      </c>
      <c r="V69" s="157">
        <v>0</v>
      </c>
      <c r="W69" s="157">
        <v>0</v>
      </c>
      <c r="X69" s="157">
        <v>0</v>
      </c>
      <c r="Y69" s="157">
        <v>0</v>
      </c>
      <c r="Z69" s="157">
        <v>0</v>
      </c>
      <c r="AA69" s="157">
        <v>0</v>
      </c>
      <c r="AB69" s="157">
        <v>0</v>
      </c>
      <c r="AC69" s="157">
        <v>1200000</v>
      </c>
      <c r="AD69" s="157">
        <v>0</v>
      </c>
      <c r="AE69" s="157">
        <v>0</v>
      </c>
      <c r="AF69" s="157">
        <v>3150000</v>
      </c>
      <c r="AG69" s="157">
        <v>3150000</v>
      </c>
      <c r="AH69" s="157">
        <v>0</v>
      </c>
      <c r="AI69" s="157">
        <v>0</v>
      </c>
      <c r="AJ69" s="157">
        <v>0</v>
      </c>
      <c r="AK69" s="157">
        <v>0</v>
      </c>
      <c r="AL69" s="157">
        <v>0</v>
      </c>
      <c r="AM69" s="157">
        <v>0</v>
      </c>
      <c r="AN69" s="157">
        <v>0</v>
      </c>
      <c r="AO69" s="157">
        <v>0</v>
      </c>
      <c r="AP69" s="157">
        <v>0</v>
      </c>
      <c r="AQ69" s="157">
        <v>0</v>
      </c>
      <c r="AR69" s="157">
        <v>0</v>
      </c>
      <c r="AS69" s="157">
        <v>0</v>
      </c>
      <c r="AT69" s="157">
        <v>0</v>
      </c>
    </row>
    <row r="70" spans="2:46">
      <c r="B70" s="69" t="s">
        <v>34</v>
      </c>
      <c r="C70" s="58" t="s">
        <v>91</v>
      </c>
      <c r="D70" s="51" t="s">
        <v>229</v>
      </c>
      <c r="F70" s="66"/>
      <c r="G70" s="115"/>
      <c r="H70" s="159">
        <v>0</v>
      </c>
      <c r="I70" s="65">
        <f t="shared" si="1"/>
        <v>0</v>
      </c>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row>
    <row r="71" spans="2:46">
      <c r="B71" s="76" t="s">
        <v>35</v>
      </c>
      <c r="C71" s="74" t="s">
        <v>92</v>
      </c>
      <c r="D71" s="6"/>
      <c r="F71" s="66"/>
      <c r="G71" s="115"/>
      <c r="H71" s="159">
        <v>0</v>
      </c>
      <c r="I71" s="65">
        <f t="shared" si="1"/>
        <v>0</v>
      </c>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row>
    <row r="72" spans="2:46" ht="31.5">
      <c r="B72" s="68" t="s">
        <v>36</v>
      </c>
      <c r="C72" s="58" t="s">
        <v>93</v>
      </c>
      <c r="D72" s="51" t="s">
        <v>229</v>
      </c>
      <c r="F72" s="67"/>
      <c r="G72" s="113"/>
      <c r="H72" s="158">
        <v>0</v>
      </c>
      <c r="I72" s="65">
        <f t="shared" si="1"/>
        <v>0</v>
      </c>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row>
    <row r="73" spans="2:46" ht="31.5">
      <c r="B73" s="69" t="s">
        <v>37</v>
      </c>
      <c r="C73" s="58" t="s">
        <v>94</v>
      </c>
      <c r="D73" s="51" t="s">
        <v>229</v>
      </c>
      <c r="F73" s="66"/>
      <c r="G73" s="115"/>
      <c r="H73" s="159">
        <v>0</v>
      </c>
      <c r="I73" s="65">
        <f t="shared" si="1"/>
        <v>0</v>
      </c>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row>
    <row r="74" spans="2:46">
      <c r="B74" s="68" t="s">
        <v>38</v>
      </c>
      <c r="C74" s="58" t="s">
        <v>95</v>
      </c>
      <c r="D74" s="51" t="s">
        <v>292</v>
      </c>
      <c r="F74" s="66" t="s">
        <v>339</v>
      </c>
      <c r="G74" s="115" t="s">
        <v>294</v>
      </c>
      <c r="H74" s="159">
        <v>31345506</v>
      </c>
      <c r="I74" s="65">
        <f t="shared" ref="I74:I82" si="2">SUM(J74:AT74)</f>
        <v>31345506</v>
      </c>
      <c r="J74" s="157">
        <v>0</v>
      </c>
      <c r="K74" s="157">
        <v>0</v>
      </c>
      <c r="L74" s="157">
        <v>0</v>
      </c>
      <c r="M74" s="157">
        <v>594420</v>
      </c>
      <c r="N74" s="157">
        <v>11430</v>
      </c>
      <c r="O74" s="157">
        <v>0</v>
      </c>
      <c r="P74" s="157">
        <v>0</v>
      </c>
      <c r="Q74" s="157">
        <v>0</v>
      </c>
      <c r="R74" s="157">
        <v>0</v>
      </c>
      <c r="S74" s="157">
        <v>10951573</v>
      </c>
      <c r="T74" s="157">
        <v>5440988</v>
      </c>
      <c r="U74" s="157">
        <v>0</v>
      </c>
      <c r="V74" s="157">
        <v>0</v>
      </c>
      <c r="W74" s="157">
        <v>50000</v>
      </c>
      <c r="X74" s="157">
        <v>0</v>
      </c>
      <c r="Y74" s="157">
        <v>0</v>
      </c>
      <c r="Z74" s="157">
        <v>0</v>
      </c>
      <c r="AA74" s="157">
        <v>0</v>
      </c>
      <c r="AB74" s="157">
        <v>0</v>
      </c>
      <c r="AC74" s="157">
        <v>0</v>
      </c>
      <c r="AD74" s="157">
        <v>0</v>
      </c>
      <c r="AE74" s="157">
        <v>0</v>
      </c>
      <c r="AF74" s="157">
        <v>0</v>
      </c>
      <c r="AG74" s="157">
        <v>0</v>
      </c>
      <c r="AH74" s="157">
        <v>0</v>
      </c>
      <c r="AI74" s="157">
        <v>0</v>
      </c>
      <c r="AJ74" s="157">
        <v>0</v>
      </c>
      <c r="AK74" s="157">
        <v>0</v>
      </c>
      <c r="AL74" s="157">
        <v>0</v>
      </c>
      <c r="AM74" s="157">
        <v>14259413</v>
      </c>
      <c r="AN74" s="157">
        <v>0</v>
      </c>
      <c r="AO74" s="157">
        <v>0</v>
      </c>
      <c r="AP74" s="157">
        <v>32682</v>
      </c>
      <c r="AQ74" s="157">
        <v>0</v>
      </c>
      <c r="AR74" s="157">
        <v>0</v>
      </c>
      <c r="AS74" s="157">
        <v>5000</v>
      </c>
      <c r="AT74" s="157">
        <v>0</v>
      </c>
    </row>
    <row r="75" spans="2:46">
      <c r="B75" s="68" t="s">
        <v>38</v>
      </c>
      <c r="C75" s="58" t="s">
        <v>95</v>
      </c>
      <c r="D75" s="51" t="s">
        <v>292</v>
      </c>
      <c r="F75" s="66" t="s">
        <v>340</v>
      </c>
      <c r="G75" s="115" t="s">
        <v>314</v>
      </c>
      <c r="H75" s="159">
        <v>0</v>
      </c>
      <c r="I75" s="65">
        <f t="shared" si="2"/>
        <v>0</v>
      </c>
      <c r="J75" s="157">
        <v>0</v>
      </c>
      <c r="K75" s="157">
        <v>0</v>
      </c>
      <c r="L75" s="157">
        <v>0</v>
      </c>
      <c r="M75" s="157">
        <v>0</v>
      </c>
      <c r="N75" s="157">
        <v>0</v>
      </c>
      <c r="O75" s="157">
        <v>0</v>
      </c>
      <c r="P75" s="157">
        <v>0</v>
      </c>
      <c r="Q75" s="157">
        <v>0</v>
      </c>
      <c r="R75" s="157">
        <v>0</v>
      </c>
      <c r="S75" s="157">
        <v>0</v>
      </c>
      <c r="T75" s="157">
        <v>0</v>
      </c>
      <c r="U75" s="157">
        <v>0</v>
      </c>
      <c r="V75" s="157">
        <v>0</v>
      </c>
      <c r="W75" s="157">
        <v>0</v>
      </c>
      <c r="X75" s="157">
        <v>0</v>
      </c>
      <c r="Y75" s="157">
        <v>0</v>
      </c>
      <c r="Z75" s="157">
        <v>0</v>
      </c>
      <c r="AA75" s="157">
        <v>0</v>
      </c>
      <c r="AB75" s="157">
        <v>0</v>
      </c>
      <c r="AC75" s="157">
        <v>0</v>
      </c>
      <c r="AD75" s="157">
        <v>0</v>
      </c>
      <c r="AE75" s="157">
        <v>0</v>
      </c>
      <c r="AF75" s="157">
        <v>0</v>
      </c>
      <c r="AG75" s="157">
        <v>0</v>
      </c>
      <c r="AH75" s="157">
        <v>0</v>
      </c>
      <c r="AI75" s="157">
        <v>0</v>
      </c>
      <c r="AJ75" s="157">
        <v>0</v>
      </c>
      <c r="AK75" s="157">
        <v>0</v>
      </c>
      <c r="AL75" s="157">
        <v>0</v>
      </c>
      <c r="AM75" s="157">
        <v>0</v>
      </c>
      <c r="AN75" s="157">
        <v>0</v>
      </c>
      <c r="AO75" s="157">
        <v>0</v>
      </c>
      <c r="AP75" s="157">
        <v>0</v>
      </c>
      <c r="AQ75" s="157">
        <v>0</v>
      </c>
      <c r="AR75" s="157">
        <v>0</v>
      </c>
      <c r="AS75" s="157">
        <v>0</v>
      </c>
      <c r="AT75" s="157">
        <v>0</v>
      </c>
    </row>
    <row r="76" spans="2:46">
      <c r="B76" s="69" t="s">
        <v>39</v>
      </c>
      <c r="C76" s="58" t="s">
        <v>96</v>
      </c>
      <c r="D76" s="51" t="s">
        <v>229</v>
      </c>
      <c r="F76" s="66"/>
      <c r="G76" s="115"/>
      <c r="H76" s="65">
        <v>0</v>
      </c>
      <c r="I76" s="65">
        <f t="shared" si="2"/>
        <v>0</v>
      </c>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row>
    <row r="77" spans="2:46">
      <c r="B77" s="69"/>
      <c r="C77" s="58"/>
      <c r="D77" s="119"/>
      <c r="F77" s="66"/>
      <c r="G77" s="115"/>
      <c r="H77" s="65">
        <v>0</v>
      </c>
      <c r="I77" s="65">
        <f t="shared" si="2"/>
        <v>0</v>
      </c>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row>
    <row r="78" spans="2:46">
      <c r="B78" s="125" t="s">
        <v>197</v>
      </c>
      <c r="C78" s="126" t="s">
        <v>198</v>
      </c>
      <c r="D78" s="51" t="s">
        <v>292</v>
      </c>
      <c r="F78" s="66" t="s">
        <v>341</v>
      </c>
      <c r="G78" s="115" t="s">
        <v>294</v>
      </c>
      <c r="H78" s="65">
        <v>0</v>
      </c>
      <c r="I78" s="65">
        <f t="shared" si="2"/>
        <v>0</v>
      </c>
      <c r="J78" s="157">
        <v>0</v>
      </c>
      <c r="K78" s="157">
        <v>0</v>
      </c>
      <c r="L78" s="157">
        <v>0</v>
      </c>
      <c r="M78" s="157">
        <v>0</v>
      </c>
      <c r="N78" s="157">
        <v>0</v>
      </c>
      <c r="O78" s="157">
        <v>0</v>
      </c>
      <c r="P78" s="157">
        <v>0</v>
      </c>
      <c r="Q78" s="157">
        <v>0</v>
      </c>
      <c r="R78" s="157">
        <v>0</v>
      </c>
      <c r="S78" s="157">
        <v>0</v>
      </c>
      <c r="T78" s="157">
        <v>0</v>
      </c>
      <c r="U78" s="157">
        <v>0</v>
      </c>
      <c r="V78" s="157">
        <v>0</v>
      </c>
      <c r="W78" s="157">
        <v>0</v>
      </c>
      <c r="X78" s="157">
        <v>0</v>
      </c>
      <c r="Y78" s="157">
        <v>0</v>
      </c>
      <c r="Z78" s="157">
        <v>0</v>
      </c>
      <c r="AA78" s="157">
        <v>0</v>
      </c>
      <c r="AB78" s="157">
        <v>0</v>
      </c>
      <c r="AC78" s="157">
        <v>0</v>
      </c>
      <c r="AD78" s="157">
        <v>0</v>
      </c>
      <c r="AE78" s="157">
        <v>0</v>
      </c>
      <c r="AF78" s="157">
        <v>0</v>
      </c>
      <c r="AG78" s="157">
        <v>0</v>
      </c>
      <c r="AH78" s="157">
        <v>0</v>
      </c>
      <c r="AI78" s="157">
        <v>0</v>
      </c>
      <c r="AJ78" s="157">
        <v>0</v>
      </c>
      <c r="AK78" s="157">
        <v>0</v>
      </c>
      <c r="AL78" s="157">
        <v>0</v>
      </c>
      <c r="AM78" s="157">
        <v>0</v>
      </c>
      <c r="AN78" s="157">
        <v>0</v>
      </c>
      <c r="AO78" s="157">
        <v>0</v>
      </c>
      <c r="AP78" s="157">
        <v>0</v>
      </c>
      <c r="AQ78" s="157">
        <v>0</v>
      </c>
      <c r="AR78" s="157">
        <v>0</v>
      </c>
      <c r="AS78" s="157">
        <v>0</v>
      </c>
      <c r="AT78" s="157">
        <v>0</v>
      </c>
    </row>
    <row r="79" spans="2:46">
      <c r="B79" s="125" t="s">
        <v>197</v>
      </c>
      <c r="C79" s="126" t="s">
        <v>198</v>
      </c>
      <c r="D79" s="51" t="s">
        <v>292</v>
      </c>
      <c r="F79" s="66" t="s">
        <v>342</v>
      </c>
      <c r="G79" s="115" t="s">
        <v>294</v>
      </c>
      <c r="H79" s="65">
        <v>18348000</v>
      </c>
      <c r="I79" s="65">
        <f t="shared" si="2"/>
        <v>18348000</v>
      </c>
      <c r="J79" s="157">
        <v>0</v>
      </c>
      <c r="K79" s="157">
        <v>0</v>
      </c>
      <c r="L79" s="157">
        <v>0</v>
      </c>
      <c r="M79" s="157">
        <v>0</v>
      </c>
      <c r="N79" s="157">
        <v>0</v>
      </c>
      <c r="O79" s="157">
        <v>0</v>
      </c>
      <c r="P79" s="157">
        <v>0</v>
      </c>
      <c r="Q79" s="157">
        <v>0</v>
      </c>
      <c r="R79" s="157">
        <v>0</v>
      </c>
      <c r="S79" s="157">
        <v>0</v>
      </c>
      <c r="T79" s="157">
        <v>138505</v>
      </c>
      <c r="U79" s="157">
        <v>0</v>
      </c>
      <c r="V79" s="157">
        <v>0</v>
      </c>
      <c r="W79" s="157">
        <v>17670</v>
      </c>
      <c r="X79" s="157">
        <v>0</v>
      </c>
      <c r="Y79" s="157">
        <v>0</v>
      </c>
      <c r="Z79" s="157">
        <v>0</v>
      </c>
      <c r="AA79" s="157">
        <v>9700</v>
      </c>
      <c r="AB79" s="157">
        <v>0</v>
      </c>
      <c r="AC79" s="157">
        <v>0</v>
      </c>
      <c r="AD79" s="157">
        <v>0</v>
      </c>
      <c r="AE79" s="157">
        <v>0</v>
      </c>
      <c r="AF79" s="157">
        <v>0</v>
      </c>
      <c r="AG79" s="157">
        <v>0</v>
      </c>
      <c r="AH79" s="157">
        <v>16072076</v>
      </c>
      <c r="AI79" s="157">
        <v>15600</v>
      </c>
      <c r="AJ79" s="157">
        <v>0</v>
      </c>
      <c r="AK79" s="157">
        <v>0</v>
      </c>
      <c r="AL79" s="157">
        <v>0</v>
      </c>
      <c r="AM79" s="157">
        <v>2094449</v>
      </c>
      <c r="AN79" s="157">
        <v>0</v>
      </c>
      <c r="AO79" s="157">
        <v>0</v>
      </c>
      <c r="AP79" s="157">
        <v>0</v>
      </c>
      <c r="AQ79" s="157">
        <v>0</v>
      </c>
      <c r="AR79" s="157">
        <v>0</v>
      </c>
      <c r="AS79" s="157">
        <v>0</v>
      </c>
      <c r="AT79" s="157">
        <v>0</v>
      </c>
    </row>
    <row r="80" spans="2:46">
      <c r="B80" s="125" t="s">
        <v>197</v>
      </c>
      <c r="C80" s="126" t="s">
        <v>198</v>
      </c>
      <c r="D80" s="51" t="s">
        <v>292</v>
      </c>
      <c r="F80" s="115" t="s">
        <v>343</v>
      </c>
      <c r="G80" s="115" t="s">
        <v>344</v>
      </c>
      <c r="H80" s="65">
        <v>59067689</v>
      </c>
      <c r="I80" s="65">
        <f t="shared" si="2"/>
        <v>59067689</v>
      </c>
      <c r="J80" s="157">
        <v>59067689</v>
      </c>
      <c r="K80" s="157">
        <v>0</v>
      </c>
      <c r="L80" s="157">
        <v>0</v>
      </c>
      <c r="M80" s="157">
        <v>0</v>
      </c>
      <c r="N80" s="157">
        <v>0</v>
      </c>
      <c r="O80" s="157">
        <v>0</v>
      </c>
      <c r="P80" s="157">
        <v>0</v>
      </c>
      <c r="Q80" s="157">
        <v>0</v>
      </c>
      <c r="R80" s="157">
        <v>0</v>
      </c>
      <c r="S80" s="157">
        <v>0</v>
      </c>
      <c r="T80" s="157">
        <v>0</v>
      </c>
      <c r="U80" s="157">
        <v>0</v>
      </c>
      <c r="V80" s="157">
        <v>0</v>
      </c>
      <c r="W80" s="157">
        <v>0</v>
      </c>
      <c r="X80" s="157">
        <v>0</v>
      </c>
      <c r="Y80" s="157">
        <v>0</v>
      </c>
      <c r="Z80" s="157">
        <v>0</v>
      </c>
      <c r="AA80" s="157">
        <v>0</v>
      </c>
      <c r="AB80" s="157">
        <v>0</v>
      </c>
      <c r="AC80" s="157">
        <v>0</v>
      </c>
      <c r="AD80" s="157">
        <v>0</v>
      </c>
      <c r="AE80" s="157">
        <v>0</v>
      </c>
      <c r="AF80" s="157">
        <v>0</v>
      </c>
      <c r="AG80" s="157">
        <v>0</v>
      </c>
      <c r="AH80" s="157">
        <v>0</v>
      </c>
      <c r="AI80" s="157">
        <v>0</v>
      </c>
      <c r="AJ80" s="157">
        <v>0</v>
      </c>
      <c r="AK80" s="157">
        <v>0</v>
      </c>
      <c r="AL80" s="157">
        <v>0</v>
      </c>
      <c r="AM80" s="157">
        <v>0</v>
      </c>
      <c r="AN80" s="157">
        <v>0</v>
      </c>
      <c r="AO80" s="157">
        <v>0</v>
      </c>
      <c r="AP80" s="157">
        <v>0</v>
      </c>
      <c r="AQ80" s="157">
        <v>0</v>
      </c>
      <c r="AR80" s="157">
        <v>0</v>
      </c>
      <c r="AS80" s="157">
        <v>0</v>
      </c>
      <c r="AT80" s="157">
        <v>0</v>
      </c>
    </row>
    <row r="81" spans="2:47" ht="15.75" customHeight="1">
      <c r="B81" s="125" t="s">
        <v>197</v>
      </c>
      <c r="C81" s="126" t="s">
        <v>198</v>
      </c>
      <c r="D81" s="51" t="s">
        <v>292</v>
      </c>
      <c r="F81" s="115" t="s">
        <v>345</v>
      </c>
      <c r="G81" s="115" t="s">
        <v>346</v>
      </c>
      <c r="H81" s="65">
        <v>0</v>
      </c>
      <c r="I81" s="65">
        <f t="shared" si="2"/>
        <v>0</v>
      </c>
      <c r="J81" s="157">
        <v>0</v>
      </c>
      <c r="K81" s="157">
        <v>0</v>
      </c>
      <c r="L81" s="157">
        <v>0</v>
      </c>
      <c r="M81" s="157">
        <v>0</v>
      </c>
      <c r="N81" s="157">
        <v>0</v>
      </c>
      <c r="O81" s="157">
        <v>0</v>
      </c>
      <c r="P81" s="157">
        <v>0</v>
      </c>
      <c r="Q81" s="157">
        <v>0</v>
      </c>
      <c r="R81" s="157">
        <v>0</v>
      </c>
      <c r="S81" s="157">
        <v>0</v>
      </c>
      <c r="T81" s="157">
        <v>0</v>
      </c>
      <c r="U81" s="157">
        <v>0</v>
      </c>
      <c r="V81" s="157">
        <v>0</v>
      </c>
      <c r="W81" s="157">
        <v>0</v>
      </c>
      <c r="X81" s="157">
        <v>0</v>
      </c>
      <c r="Y81" s="157">
        <v>0</v>
      </c>
      <c r="Z81" s="157">
        <v>0</v>
      </c>
      <c r="AA81" s="157">
        <v>0</v>
      </c>
      <c r="AB81" s="157">
        <v>0</v>
      </c>
      <c r="AC81" s="157">
        <v>0</v>
      </c>
      <c r="AD81" s="157">
        <v>0</v>
      </c>
      <c r="AE81" s="157">
        <v>0</v>
      </c>
      <c r="AF81" s="157">
        <v>0</v>
      </c>
      <c r="AG81" s="157">
        <v>0</v>
      </c>
      <c r="AH81" s="157">
        <v>0</v>
      </c>
      <c r="AI81" s="157">
        <v>0</v>
      </c>
      <c r="AJ81" s="157">
        <v>0</v>
      </c>
      <c r="AK81" s="157">
        <v>0</v>
      </c>
      <c r="AL81" s="157">
        <v>0</v>
      </c>
      <c r="AM81" s="157">
        <v>0</v>
      </c>
      <c r="AN81" s="157">
        <v>0</v>
      </c>
      <c r="AO81" s="157">
        <v>0</v>
      </c>
      <c r="AP81" s="157">
        <v>0</v>
      </c>
      <c r="AQ81" s="157">
        <v>0</v>
      </c>
      <c r="AR81" s="157">
        <v>0</v>
      </c>
      <c r="AS81" s="157">
        <v>0</v>
      </c>
      <c r="AT81" s="157">
        <v>0</v>
      </c>
    </row>
    <row r="82" spans="2:47">
      <c r="B82" s="125" t="s">
        <v>197</v>
      </c>
      <c r="C82" s="126" t="s">
        <v>198</v>
      </c>
      <c r="D82" s="128" t="s">
        <v>360</v>
      </c>
      <c r="F82" s="115" t="s">
        <v>361</v>
      </c>
      <c r="G82" s="115" t="s">
        <v>362</v>
      </c>
      <c r="H82" s="65">
        <v>58075976</v>
      </c>
      <c r="I82" s="65">
        <f t="shared" si="2"/>
        <v>0</v>
      </c>
      <c r="K82" s="157"/>
      <c r="M82" s="157"/>
      <c r="N82" s="157"/>
      <c r="W82" s="157"/>
      <c r="X82" s="157"/>
      <c r="AE82" s="157"/>
      <c r="AP82" s="157"/>
    </row>
    <row r="83" spans="2:47" ht="31.5">
      <c r="B83" s="127"/>
      <c r="C83" s="126" t="s">
        <v>198</v>
      </c>
      <c r="D83" s="128" t="s">
        <v>360</v>
      </c>
      <c r="F83" s="115" t="s">
        <v>363</v>
      </c>
      <c r="G83" s="115" t="s">
        <v>346</v>
      </c>
      <c r="H83" s="65">
        <v>65174702</v>
      </c>
      <c r="I83" s="65">
        <f>SUM(J83:AU83)</f>
        <v>0</v>
      </c>
      <c r="AU83" s="157"/>
    </row>
    <row r="84" spans="2:47">
      <c r="H84" s="65"/>
      <c r="I84" s="65"/>
    </row>
    <row r="85" spans="2:47">
      <c r="F85" s="11"/>
      <c r="G85" s="11"/>
      <c r="H85" s="117" t="s">
        <v>188</v>
      </c>
      <c r="I85" s="118" t="s">
        <v>176</v>
      </c>
    </row>
    <row r="86" spans="2:47" ht="21">
      <c r="B86" s="77" t="s">
        <v>97</v>
      </c>
      <c r="H86" s="129">
        <f>+'2. Contextual'!D7</f>
        <v>15874075897</v>
      </c>
      <c r="I86" s="118">
        <f>SUM(I10:I84)</f>
        <v>15750825219</v>
      </c>
    </row>
    <row r="87" spans="2:47">
      <c r="I87" s="157"/>
    </row>
    <row r="96" spans="2:47">
      <c r="B96" s="1"/>
      <c r="E96" s="1"/>
    </row>
    <row r="97" spans="2:5">
      <c r="B97" s="1"/>
      <c r="E97" s="1"/>
    </row>
    <row r="98" spans="2:5">
      <c r="B98" s="1"/>
      <c r="E98" s="1"/>
    </row>
    <row r="99" spans="2:5">
      <c r="B99" s="1"/>
      <c r="E99" s="1"/>
    </row>
    <row r="100" spans="2:5">
      <c r="B100" s="1"/>
      <c r="E100" s="1"/>
    </row>
    <row r="101" spans="2:5">
      <c r="B101" s="1"/>
      <c r="E101" s="1"/>
    </row>
    <row r="102" spans="2:5">
      <c r="B102" s="1"/>
      <c r="E102" s="1"/>
    </row>
    <row r="103" spans="2:5">
      <c r="B103" s="1"/>
      <c r="E103" s="1"/>
    </row>
    <row r="104" spans="2:5">
      <c r="B104" s="1"/>
      <c r="E104" s="1"/>
    </row>
    <row r="105" spans="2:5">
      <c r="B105" s="1"/>
      <c r="E105" s="1"/>
    </row>
    <row r="106" spans="2:5">
      <c r="B106" s="1"/>
      <c r="E106" s="1"/>
    </row>
    <row r="107" spans="2:5">
      <c r="B107" s="1"/>
      <c r="E107" s="1"/>
    </row>
    <row r="108" spans="2:5">
      <c r="B108" s="1"/>
      <c r="E108" s="1"/>
    </row>
    <row r="110" spans="2:5">
      <c r="B110" s="1"/>
      <c r="E110" s="1"/>
    </row>
  </sheetData>
  <autoFilter ref="J1:J110"/>
  <mergeCells count="6">
    <mergeCell ref="B7:D7"/>
    <mergeCell ref="F7:H7"/>
    <mergeCell ref="I7:L7"/>
    <mergeCell ref="B8:D8"/>
    <mergeCell ref="F8:H8"/>
    <mergeCell ref="I8:L8"/>
  </mergeCells>
  <conditionalFormatting sqref="D42">
    <cfRule type="containsText" dxfId="29" priority="28" operator="containsText" text="Including;Not Applicable;Not included">
      <formula>NOT(ISERROR(SEARCH("Including;Not Applicable;Not included",D42)))</formula>
    </cfRule>
  </conditionalFormatting>
  <conditionalFormatting sqref="D32:D33">
    <cfRule type="containsText" dxfId="28" priority="30" operator="containsText" text="Including;Not Applicable;Not included">
      <formula>NOT(ISERROR(SEARCH("Including;Not Applicable;Not included",D32)))</formula>
    </cfRule>
  </conditionalFormatting>
  <conditionalFormatting sqref="D36:D38">
    <cfRule type="containsText" dxfId="27" priority="29" operator="containsText" text="Including;Not Applicable;Not included">
      <formula>NOT(ISERROR(SEARCH("Including;Not Applicable;Not included",D36)))</formula>
    </cfRule>
  </conditionalFormatting>
  <conditionalFormatting sqref="D65">
    <cfRule type="containsText" dxfId="26" priority="23" operator="containsText" text="Including;Not Applicable;Not included">
      <formula>NOT(ISERROR(SEARCH("Including;Not Applicable;Not included",D65)))</formula>
    </cfRule>
  </conditionalFormatting>
  <conditionalFormatting sqref="D50">
    <cfRule type="containsText" dxfId="25" priority="26" operator="containsText" text="Including;Not Applicable;Not included">
      <formula>NOT(ISERROR(SEARCH("Including;Not Applicable;Not included",D50)))</formula>
    </cfRule>
  </conditionalFormatting>
  <conditionalFormatting sqref="D46">
    <cfRule type="containsText" dxfId="24" priority="27" operator="containsText" text="Including;Not Applicable;Not included">
      <formula>NOT(ISERROR(SEARCH("Including;Not Applicable;Not included",D46)))</formula>
    </cfRule>
  </conditionalFormatting>
  <conditionalFormatting sqref="D69">
    <cfRule type="containsText" dxfId="23" priority="22" operator="containsText" text="Including;Not Applicable;Not included">
      <formula>NOT(ISERROR(SEARCH("Including;Not Applicable;Not included",D69)))</formula>
    </cfRule>
  </conditionalFormatting>
  <conditionalFormatting sqref="D57">
    <cfRule type="containsText" dxfId="22" priority="25" operator="containsText" text="Including;Not Applicable;Not included">
      <formula>NOT(ISERROR(SEARCH("Including;Not Applicable;Not included",D57)))</formula>
    </cfRule>
  </conditionalFormatting>
  <conditionalFormatting sqref="D58">
    <cfRule type="containsText" dxfId="21" priority="24" operator="containsText" text="Including;Not Applicable;Not included">
      <formula>NOT(ISERROR(SEARCH("Including;Not Applicable;Not included",D58)))</formula>
    </cfRule>
  </conditionalFormatting>
  <conditionalFormatting sqref="D76">
    <cfRule type="containsText" dxfId="20" priority="21" operator="containsText" text="Including;Not Applicable;Not included">
      <formula>NOT(ISERROR(SEARCH("Including;Not Applicable;Not included",D76)))</formula>
    </cfRule>
  </conditionalFormatting>
  <conditionalFormatting sqref="D78">
    <cfRule type="containsText" dxfId="19" priority="20" operator="containsText" text="Including;Not Applicable;Not included">
      <formula>NOT(ISERROR(SEARCH("Including;Not Applicable;Not included",D78)))</formula>
    </cfRule>
  </conditionalFormatting>
  <conditionalFormatting sqref="D30">
    <cfRule type="containsText" dxfId="18" priority="14" operator="containsText" text="Including;Not Applicable;Not included">
      <formula>NOT(ISERROR(SEARCH("Including;Not Applicable;Not included",D30)))</formula>
    </cfRule>
  </conditionalFormatting>
  <conditionalFormatting sqref="D79:D80 D82:D83">
    <cfRule type="containsText" dxfId="17" priority="19" operator="containsText" text="Including;Not Applicable;Not included">
      <formula>NOT(ISERROR(SEARCH("Including;Not Applicable;Not included",D79)))</formula>
    </cfRule>
  </conditionalFormatting>
  <conditionalFormatting sqref="D39:D41">
    <cfRule type="containsText" dxfId="16" priority="18" operator="containsText" text="Including;Not Applicable;Not included">
      <formula>NOT(ISERROR(SEARCH("Including;Not Applicable;Not included",D39)))</formula>
    </cfRule>
  </conditionalFormatting>
  <conditionalFormatting sqref="D15:D20">
    <cfRule type="containsText" dxfId="15" priority="17" operator="containsText" text="Including;Not Applicable;Not included">
      <formula>NOT(ISERROR(SEARCH("Including;Not Applicable;Not included",D15)))</formula>
    </cfRule>
  </conditionalFormatting>
  <conditionalFormatting sqref="D27:D28">
    <cfRule type="containsText" dxfId="14" priority="16" operator="containsText" text="Including;Not Applicable;Not included">
      <formula>NOT(ISERROR(SEARCH("Including;Not Applicable;Not included",D27)))</formula>
    </cfRule>
  </conditionalFormatting>
  <conditionalFormatting sqref="D60:D64">
    <cfRule type="containsText" dxfId="13" priority="9" operator="containsText" text="Including;Not Applicable;Not included">
      <formula>NOT(ISERROR(SEARCH("Including;Not Applicable;Not included",D60)))</formula>
    </cfRule>
  </conditionalFormatting>
  <conditionalFormatting sqref="D12:D14">
    <cfRule type="containsText" dxfId="12" priority="15" operator="containsText" text="Including;Not Applicable;Not included">
      <formula>NOT(ISERROR(SEARCH("Including;Not Applicable;Not included",D12)))</formula>
    </cfRule>
  </conditionalFormatting>
  <conditionalFormatting sqref="D31">
    <cfRule type="containsText" dxfId="11" priority="13" operator="containsText" text="Including;Not Applicable;Not included">
      <formula>NOT(ISERROR(SEARCH("Including;Not Applicable;Not included",D31)))</formula>
    </cfRule>
  </conditionalFormatting>
  <conditionalFormatting sqref="D44:D45">
    <cfRule type="containsText" dxfId="10" priority="12" operator="containsText" text="Including;Not Applicable;Not included">
      <formula>NOT(ISERROR(SEARCH("Including;Not Applicable;Not included",D44)))</formula>
    </cfRule>
  </conditionalFormatting>
  <conditionalFormatting sqref="D55:D56">
    <cfRule type="containsText" dxfId="9" priority="11" operator="containsText" text="Including;Not Applicable;Not included">
      <formula>NOT(ISERROR(SEARCH("Including;Not Applicable;Not included",D55)))</formula>
    </cfRule>
  </conditionalFormatting>
  <conditionalFormatting sqref="D74:D75">
    <cfRule type="containsText" dxfId="8" priority="10" operator="containsText" text="Including;Not Applicable;Not included">
      <formula>NOT(ISERROR(SEARCH("Including;Not Applicable;Not included",D74)))</formula>
    </cfRule>
  </conditionalFormatting>
  <conditionalFormatting sqref="D21:D26">
    <cfRule type="containsText" dxfId="7" priority="8" operator="containsText" text="Including;Not Applicable;Not included">
      <formula>NOT(ISERROR(SEARCH("Including;Not Applicable;Not included",D21)))</formula>
    </cfRule>
  </conditionalFormatting>
  <conditionalFormatting sqref="D81">
    <cfRule type="containsText" dxfId="6" priority="7" operator="containsText" text="Including;Not Applicable;Not included">
      <formula>NOT(ISERROR(SEARCH("Including;Not Applicable;Not included",D81)))</formula>
    </cfRule>
  </conditionalFormatting>
  <conditionalFormatting sqref="D47">
    <cfRule type="containsText" dxfId="5" priority="6" operator="containsText" text="Including;Not Applicable;Not included">
      <formula>NOT(ISERROR(SEARCH("Including;Not Applicable;Not included",D47)))</formula>
    </cfRule>
  </conditionalFormatting>
  <conditionalFormatting sqref="D67">
    <cfRule type="containsText" dxfId="4" priority="5" operator="containsText" text="Including;Not Applicable;Not included">
      <formula>NOT(ISERROR(SEARCH("Including;Not Applicable;Not included",D67)))</formula>
    </cfRule>
  </conditionalFormatting>
  <conditionalFormatting sqref="D68">
    <cfRule type="containsText" dxfId="3" priority="4" operator="containsText" text="Including;Not Applicable;Not included">
      <formula>NOT(ISERROR(SEARCH("Including;Not Applicable;Not included",D68)))</formula>
    </cfRule>
  </conditionalFormatting>
  <conditionalFormatting sqref="D70">
    <cfRule type="containsText" dxfId="2" priority="3" operator="containsText" text="Including;Not Applicable;Not included">
      <formula>NOT(ISERROR(SEARCH("Including;Not Applicable;Not included",D70)))</formula>
    </cfRule>
  </conditionalFormatting>
  <conditionalFormatting sqref="D72">
    <cfRule type="containsText" dxfId="1" priority="2" operator="containsText" text="Including;Not Applicable;Not included">
      <formula>NOT(ISERROR(SEARCH("Including;Not Applicable;Not included",D72)))</formula>
    </cfRule>
  </conditionalFormatting>
  <conditionalFormatting sqref="D73">
    <cfRule type="containsText" dxfId="0" priority="1" operator="containsText" text="Including;Not Applicable;Not included">
      <formula>NOT(ISERROR(SEARCH("Including;Not Applicable;Not included",D73)))</formula>
    </cfRule>
  </conditionalFormatting>
  <dataValidations count="1">
    <dataValidation type="list" showInputMessage="1" showErrorMessage="1" errorTitle="Unrecognized format" error="Please choose among the following options: Included, Not applicable or Not included" promptTitle="Inclus dans le rapport ITIE" prompt="_x000a_Veuillez sélectionner l’une des options suivantes:_x000a__x000a_Inclus et rapproché_x000a_Inclus et rapproché en partie_x000a_Inclus et non rapproché_x000a_Pas Inclus_x000a_Non applicable" sqref="D12:D28 D55:D58 D30:D33 D50 D36:D42 D67:D70 D44:D47 D60:D65 D72:D76 D78:D83">
      <formula1>"Inclus et rapproché,Inclus et rapproché en partie,Inclus et non rapproché,Pas Inclus,Non applicable,&lt;sélectionner l'option&gt;"</formula1>
    </dataValidation>
  </dataValidations>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6B250-5876-409D-B6BA-801F6620CC9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E48121D-F315-4FBF-95C1-F6A0DE0A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40C06F-D28C-442F-9275-312E5DF78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Introduction</vt:lpstr>
      <vt:lpstr>1. About</vt:lpstr>
      <vt:lpstr>2. Contextual</vt:lpstr>
      <vt:lpstr>3. Revenues </vt:lpstr>
    </vt:vector>
  </TitlesOfParts>
  <Company>EITI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Karim Ghezaiel</cp:lastModifiedBy>
  <cp:lastPrinted>2014-09-23T08:46:05Z</cp:lastPrinted>
  <dcterms:created xsi:type="dcterms:W3CDTF">2014-08-29T11:25:27Z</dcterms:created>
  <dcterms:modified xsi:type="dcterms:W3CDTF">2016-02-01T15:13:50Z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